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2" windowHeight="9900"/>
  </bookViews>
  <sheets>
    <sheet name="Восстановлен_Лист_1" sheetId="1" r:id="rId1"/>
  </sheets>
  <definedNames>
    <definedName name="_xlnm.Print_Titles" localSheetId="0">Восстановлен_Лист_1!$4:$6</definedName>
  </definedNames>
  <calcPr calcId="144525"/>
</workbook>
</file>

<file path=xl/calcChain.xml><?xml version="1.0" encoding="utf-8"?>
<calcChain xmlns="http://schemas.openxmlformats.org/spreadsheetml/2006/main">
  <c r="Q31" i="1" l="1"/>
  <c r="P31" i="1"/>
  <c r="N31" i="1"/>
  <c r="M31" i="1"/>
  <c r="L31" i="1"/>
  <c r="D7" i="1" l="1"/>
  <c r="Q89" i="1" l="1"/>
  <c r="P89" i="1"/>
  <c r="O89" i="1"/>
  <c r="M89" i="1"/>
  <c r="L89" i="1"/>
  <c r="Q88" i="1"/>
  <c r="P88" i="1"/>
  <c r="O88" i="1"/>
  <c r="M88" i="1"/>
  <c r="Q87" i="1"/>
  <c r="P87" i="1"/>
  <c r="O87" i="1"/>
  <c r="M87" i="1"/>
  <c r="L87" i="1"/>
  <c r="Q86" i="1"/>
  <c r="P86" i="1"/>
  <c r="O86" i="1"/>
  <c r="M86" i="1"/>
  <c r="L86" i="1"/>
  <c r="Q85" i="1"/>
  <c r="P85" i="1"/>
  <c r="O85" i="1"/>
  <c r="N85" i="1"/>
  <c r="M85" i="1"/>
  <c r="L85" i="1"/>
  <c r="Q84" i="1"/>
  <c r="P84" i="1"/>
  <c r="O84" i="1"/>
  <c r="N84" i="1"/>
  <c r="M84" i="1"/>
  <c r="L84" i="1"/>
  <c r="Q83" i="1"/>
  <c r="P83" i="1"/>
  <c r="O83" i="1"/>
  <c r="N83" i="1"/>
  <c r="M83" i="1"/>
  <c r="L83" i="1"/>
  <c r="Q82" i="1"/>
  <c r="P82" i="1"/>
  <c r="N82" i="1"/>
  <c r="L82" i="1"/>
  <c r="Q81" i="1"/>
  <c r="P81" i="1"/>
  <c r="O81" i="1"/>
  <c r="N81" i="1"/>
  <c r="M81" i="1"/>
  <c r="L81" i="1"/>
  <c r="Q80" i="1"/>
  <c r="P80" i="1"/>
  <c r="O80" i="1"/>
  <c r="N80" i="1"/>
  <c r="M80" i="1"/>
  <c r="L80" i="1"/>
  <c r="Q79" i="1"/>
  <c r="P79" i="1"/>
  <c r="O79" i="1"/>
  <c r="N79" i="1"/>
  <c r="M79" i="1"/>
  <c r="L79" i="1"/>
  <c r="Q78" i="1"/>
  <c r="P78" i="1"/>
  <c r="O78" i="1"/>
  <c r="N78" i="1"/>
  <c r="M78" i="1"/>
  <c r="L78" i="1"/>
  <c r="Q77" i="1"/>
  <c r="P77" i="1"/>
  <c r="N77" i="1"/>
  <c r="L77" i="1"/>
  <c r="Q76" i="1"/>
  <c r="P76" i="1"/>
  <c r="O76" i="1"/>
  <c r="N76" i="1"/>
  <c r="M76" i="1"/>
  <c r="L76" i="1"/>
  <c r="Q75" i="1"/>
  <c r="P75" i="1"/>
  <c r="O75" i="1"/>
  <c r="N75" i="1"/>
  <c r="M75" i="1"/>
  <c r="L75" i="1"/>
  <c r="Q74" i="1"/>
  <c r="P74" i="1"/>
  <c r="O74" i="1"/>
  <c r="N74" i="1"/>
  <c r="M74" i="1"/>
  <c r="L74" i="1"/>
  <c r="Q73" i="1"/>
  <c r="P73" i="1"/>
  <c r="O73" i="1"/>
  <c r="N73" i="1"/>
  <c r="M73" i="1"/>
  <c r="L73" i="1"/>
  <c r="Q72" i="1"/>
  <c r="P72" i="1"/>
  <c r="O72" i="1"/>
  <c r="N72" i="1"/>
  <c r="M72" i="1"/>
  <c r="L72" i="1"/>
  <c r="Q71" i="1"/>
  <c r="P71" i="1"/>
  <c r="O71" i="1"/>
  <c r="N71" i="1"/>
  <c r="M71" i="1"/>
  <c r="L71" i="1"/>
  <c r="Q70" i="1"/>
  <c r="P70" i="1"/>
  <c r="O70" i="1"/>
  <c r="N70" i="1"/>
  <c r="M70" i="1"/>
  <c r="L70" i="1"/>
  <c r="Q69" i="1"/>
  <c r="P69" i="1"/>
  <c r="O69" i="1"/>
  <c r="N69" i="1"/>
  <c r="M69" i="1"/>
  <c r="L69" i="1"/>
  <c r="Q68" i="1"/>
  <c r="P68" i="1"/>
  <c r="O68" i="1"/>
  <c r="N68" i="1"/>
  <c r="M68" i="1"/>
  <c r="L68" i="1"/>
  <c r="Q67" i="1"/>
  <c r="P67" i="1"/>
  <c r="O67" i="1"/>
  <c r="N67" i="1"/>
  <c r="M67" i="1"/>
  <c r="L67" i="1"/>
  <c r="Q66" i="1"/>
  <c r="P66" i="1"/>
  <c r="O66" i="1"/>
  <c r="N66" i="1"/>
  <c r="M66" i="1"/>
  <c r="L66" i="1"/>
  <c r="Q65" i="1"/>
  <c r="P65" i="1"/>
  <c r="O65" i="1"/>
  <c r="N65" i="1"/>
  <c r="M65" i="1"/>
  <c r="L65" i="1"/>
  <c r="Q64" i="1"/>
  <c r="P64" i="1"/>
  <c r="O64" i="1"/>
  <c r="N64" i="1"/>
  <c r="M64" i="1"/>
  <c r="L64" i="1"/>
  <c r="Q63" i="1"/>
  <c r="P63" i="1"/>
  <c r="O63" i="1"/>
  <c r="N63" i="1"/>
  <c r="M63" i="1"/>
  <c r="L63" i="1"/>
  <c r="Q62" i="1"/>
  <c r="P62" i="1"/>
  <c r="O62" i="1"/>
  <c r="N62" i="1"/>
  <c r="M62" i="1"/>
  <c r="L62" i="1"/>
  <c r="Q61" i="1"/>
  <c r="P61" i="1"/>
  <c r="O61" i="1"/>
  <c r="N61" i="1"/>
  <c r="M61" i="1"/>
  <c r="L61" i="1"/>
  <c r="Q60" i="1"/>
  <c r="P60" i="1"/>
  <c r="O60" i="1"/>
  <c r="N60" i="1"/>
  <c r="M60" i="1"/>
  <c r="L60" i="1"/>
  <c r="Q59" i="1"/>
  <c r="P59" i="1"/>
  <c r="O59" i="1"/>
  <c r="N59" i="1"/>
  <c r="M59" i="1"/>
  <c r="L59" i="1"/>
  <c r="Q58" i="1"/>
  <c r="P58" i="1"/>
  <c r="O58" i="1"/>
  <c r="N58" i="1"/>
  <c r="M58" i="1"/>
  <c r="L58" i="1"/>
  <c r="Q57" i="1"/>
  <c r="P57" i="1"/>
  <c r="O57" i="1"/>
  <c r="N57" i="1"/>
  <c r="M57" i="1"/>
  <c r="L57" i="1"/>
  <c r="Q56" i="1"/>
  <c r="P56" i="1"/>
  <c r="O56" i="1"/>
  <c r="N56" i="1"/>
  <c r="M56" i="1"/>
  <c r="L56" i="1"/>
  <c r="Q55" i="1"/>
  <c r="P55" i="1"/>
  <c r="O55" i="1"/>
  <c r="N55" i="1"/>
  <c r="M55" i="1"/>
  <c r="L55" i="1"/>
  <c r="Q54" i="1"/>
  <c r="P54" i="1"/>
  <c r="O54" i="1"/>
  <c r="N54" i="1"/>
  <c r="M54" i="1"/>
  <c r="L54" i="1"/>
  <c r="Q53" i="1"/>
  <c r="P53" i="1"/>
  <c r="O53" i="1"/>
  <c r="N53" i="1"/>
  <c r="M53" i="1"/>
  <c r="L53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Q49" i="1"/>
  <c r="P49" i="1"/>
  <c r="O49" i="1"/>
  <c r="N49" i="1"/>
  <c r="M49" i="1"/>
  <c r="L49" i="1"/>
  <c r="Q48" i="1"/>
  <c r="P48" i="1"/>
  <c r="N48" i="1"/>
  <c r="L48" i="1"/>
  <c r="Q47" i="1"/>
  <c r="P47" i="1"/>
  <c r="N47" i="1"/>
  <c r="L47" i="1"/>
  <c r="Q46" i="1"/>
  <c r="P46" i="1"/>
  <c r="O46" i="1"/>
  <c r="N46" i="1"/>
  <c r="M46" i="1"/>
  <c r="L46" i="1"/>
  <c r="Q45" i="1"/>
  <c r="P45" i="1"/>
  <c r="O45" i="1"/>
  <c r="N45" i="1"/>
  <c r="M45" i="1"/>
  <c r="L45" i="1"/>
  <c r="Q44" i="1"/>
  <c r="P44" i="1"/>
  <c r="N44" i="1"/>
  <c r="L44" i="1"/>
  <c r="Q43" i="1"/>
  <c r="P43" i="1"/>
  <c r="O43" i="1"/>
  <c r="N43" i="1"/>
  <c r="M43" i="1"/>
  <c r="L43" i="1"/>
  <c r="Q42" i="1"/>
  <c r="P42" i="1"/>
  <c r="O42" i="1"/>
  <c r="N42" i="1"/>
  <c r="M42" i="1"/>
  <c r="L42" i="1"/>
  <c r="Q41" i="1"/>
  <c r="P41" i="1"/>
  <c r="O41" i="1"/>
  <c r="N41" i="1"/>
  <c r="M41" i="1"/>
  <c r="L41" i="1"/>
  <c r="Q40" i="1"/>
  <c r="P40" i="1"/>
  <c r="O40" i="1"/>
  <c r="N40" i="1"/>
  <c r="M40" i="1"/>
  <c r="L40" i="1"/>
  <c r="Q39" i="1"/>
  <c r="P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N32" i="1"/>
  <c r="M32" i="1"/>
  <c r="L32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N24" i="1"/>
  <c r="L24" i="1"/>
  <c r="Q23" i="1"/>
  <c r="P23" i="1"/>
  <c r="O23" i="1"/>
  <c r="N23" i="1"/>
  <c r="M23" i="1"/>
  <c r="L23" i="1"/>
  <c r="Q22" i="1"/>
  <c r="P22" i="1"/>
  <c r="N22" i="1"/>
  <c r="L22" i="1"/>
  <c r="Q21" i="1"/>
  <c r="P21" i="1"/>
  <c r="N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Q16" i="1"/>
  <c r="P16" i="1"/>
  <c r="O16" i="1"/>
  <c r="N16" i="1"/>
  <c r="L16" i="1"/>
  <c r="Q15" i="1"/>
  <c r="P15" i="1"/>
  <c r="N15" i="1"/>
  <c r="Q14" i="1"/>
  <c r="P14" i="1"/>
  <c r="O14" i="1"/>
  <c r="N14" i="1"/>
  <c r="M14" i="1"/>
  <c r="L14" i="1"/>
  <c r="Q13" i="1"/>
  <c r="P13" i="1"/>
  <c r="O13" i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E7" i="1"/>
  <c r="K7" i="1"/>
  <c r="J7" i="1"/>
  <c r="I7" i="1"/>
  <c r="H7" i="1"/>
  <c r="G7" i="1"/>
  <c r="F7" i="1"/>
  <c r="Q7" i="1" l="1"/>
  <c r="P7" i="1"/>
  <c r="L7" i="1"/>
  <c r="N7" i="1"/>
  <c r="M7" i="1"/>
  <c r="O7" i="1"/>
</calcChain>
</file>

<file path=xl/sharedStrings.xml><?xml version="1.0" encoding="utf-8"?>
<sst xmlns="http://schemas.openxmlformats.org/spreadsheetml/2006/main" count="192" uniqueCount="178">
  <si>
    <t>Уточненный план на отчетную дату отчетного года</t>
  </si>
  <si>
    <t>Темп роста исполнено к соответствующему периоду прошлого года, %</t>
  </si>
  <si>
    <t>ПОКАЗАТЕЛИ</t>
  </si>
  <si>
    <t>Исполнено к уточненному плану, %</t>
  </si>
  <si>
    <t>в т.ч. бюджет субъекта</t>
  </si>
  <si>
    <t>Отклонение исполнено к соответствующему периоду прошлого года, тыс. руб.</t>
  </si>
  <si>
    <t>2014 год</t>
  </si>
  <si>
    <t>консолидированный бюджет субъекта РФ</t>
  </si>
  <si>
    <t>Исполнено на отчетную дату отчетного года</t>
  </si>
  <si>
    <t>тыс. рублей</t>
  </si>
  <si>
    <t>2015 год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</si>
  <si>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</si>
  <si>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</si>
  <si>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</si>
  <si>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</si>
  <si>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</si>
  <si>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</si>
  <si>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</si>
  <si>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</si>
  <si>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</si>
  <si>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</si>
  <si>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</si>
  <si>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</si>
  <si>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</si>
  <si>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</si>
  <si>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</si>
  <si>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</si>
  <si>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</si>
  <si>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</si>
  <si>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</si>
  <si>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</si>
  <si>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</si>
  <si>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</si>
  <si>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</si>
  <si>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</si>
  <si>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</si>
  <si>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</si>
  <si>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</si>
  <si>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</si>
  <si>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</si>
  <si>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</si>
  <si>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</si>
  <si>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</si>
  <si>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</si>
  <si>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</si>
  <si>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</si>
  <si>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</si>
  <si>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</si>
  <si>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</si>
  <si>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</si>
  <si>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</si>
  <si>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</si>
  <si>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</si>
  <si>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</si>
  <si>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</si>
  <si>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</si>
  <si>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</si>
  <si>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</si>
  <si>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</si>
  <si>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</si>
  <si>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</si>
  <si>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</si>
  <si>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</si>
  <si>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</si>
  <si>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</si>
  <si>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</si>
  <si>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</si>
  <si>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</si>
  <si>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</si>
  <si>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</si>
  <si>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</si>
  <si>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</si>
  <si>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</si>
  <si>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</si>
  <si>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</si>
  <si>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</si>
  <si>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</si>
  <si>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</si>
  <si>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</si>
  <si>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</si>
  <si>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</si>
  <si>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</si>
  <si>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</si>
  <si>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</si>
  <si>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</si>
  <si>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</si>
  <si>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</si>
  <si>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</si>
  <si>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</si>
  <si>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</si>
  <si>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</si>
  <si>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</si>
  <si>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</si>
  <si>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</si>
  <si>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</si>
  <si>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</si>
  <si>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</si>
  <si>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</si>
  <si>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</si>
  <si>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</si>
  <si>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</si>
  <si>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</si>
  <si>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</si>
  <si>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</si>
  <si>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</si>
  <si>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</si>
  <si>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</si>
  <si>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</si>
  <si>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</si>
  <si>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</si>
  <si>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</si>
  <si>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</si>
  <si>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</si>
  <si>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</si>
  <si>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</si>
  <si>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</si>
  <si>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</si>
  <si>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</si>
  <si>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</si>
  <si>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</si>
  <si>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</si>
  <si>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</si>
  <si>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</si>
  <si>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</si>
  <si>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</si>
  <si>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</si>
  <si>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</si>
  <si>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</si>
  <si>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</si>
  <si>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</si>
  <si>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</si>
  <si>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</si>
  <si>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</si>
  <si>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</si>
  <si>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</si>
  <si>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</si>
  <si>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</si>
  <si>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</si>
  <si>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</si>
  <si>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</si>
  <si>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</si>
  <si>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</si>
  <si>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</si>
  <si>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</si>
  <si>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</si>
  <si>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</si>
  <si>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</si>
  <si>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</si>
  <si>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</si>
  <si>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</si>
  <si>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</si>
  <si>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</si>
  <si>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</si>
  <si>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</si>
  <si>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</si>
  <si>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</si>
  <si>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</si>
  <si>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</si>
  <si>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</si>
  <si>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</si>
  <si>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</si>
  <si>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</si>
  <si>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</si>
  <si>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</si>
  <si>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</si>
  <si>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</si>
  <si>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</si>
  <si>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</si>
  <si>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</si>
  <si>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</si>
  <si>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</si>
  <si>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</si>
  <si>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Государственный материальный резерв</t>
  </si>
  <si>
    <t>0109</t>
  </si>
  <si>
    <t>ИТОГО   РАСХОДОВ</t>
  </si>
  <si>
    <t>Показатели исполнения бюджетов Забайкальского края по разделам и подразделам классификации расходов бюджетов по состоянию на 1 октября 2015 г.</t>
  </si>
  <si>
    <t>Топливно-энергетический комплекс</t>
  </si>
  <si>
    <t>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</si>
</sst>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/>
    <xf numFmtId="0" fontId="4" fillId="0" borderId="0"/>
    <xf numFmtId="0" fontId="5" fillId="0" borderId="0">
      <alignment horizontal="center"/>
    </xf>
    <xf numFmtId="0" fontId="4" fillId="0" borderId="1"/>
    <xf numFmtId="0" fontId="3" fillId="0" borderId="0">
      <alignment horizontal="left" wrapText="1"/>
    </xf>
    <xf numFmtId="0" fontId="3" fillId="0" borderId="0"/>
    <xf numFmtId="0" fontId="5" fillId="0" borderId="0">
      <alignment wrapText="1"/>
    </xf>
    <xf numFmtId="0" fontId="3" fillId="0" borderId="2"/>
    <xf numFmtId="0" fontId="5" fillId="3" borderId="3">
      <alignment horizontal="center" vertical="center"/>
    </xf>
    <xf numFmtId="0" fontId="5" fillId="3" borderId="3">
      <alignment horizontal="center" vertical="center" wrapText="1"/>
    </xf>
    <xf numFmtId="0" fontId="5" fillId="4" borderId="3">
      <alignment horizontal="left" vertical="center" wrapText="1"/>
    </xf>
    <xf numFmtId="0" fontId="3" fillId="4" borderId="3">
      <alignment horizontal="left" vertical="center" wrapText="1"/>
    </xf>
    <xf numFmtId="0" fontId="3" fillId="0" borderId="3">
      <alignment horizontal="left" vertical="center" wrapText="1"/>
    </xf>
    <xf numFmtId="0" fontId="6" fillId="0" borderId="3">
      <alignment horizontal="left" vertical="center" wrapText="1"/>
    </xf>
    <xf numFmtId="0" fontId="5" fillId="0" borderId="3">
      <alignment horizontal="left" vertical="center" wrapText="1"/>
    </xf>
    <xf numFmtId="0" fontId="5" fillId="3" borderId="3">
      <alignment horizontal="center" vertical="center" wrapText="1"/>
    </xf>
    <xf numFmtId="0" fontId="7" fillId="4" borderId="3">
      <alignment horizontal="left" vertical="center" wrapText="1"/>
    </xf>
    <xf numFmtId="0" fontId="6" fillId="4" borderId="3">
      <alignment horizontal="left" vertical="center" wrapText="1"/>
    </xf>
    <xf numFmtId="0" fontId="3" fillId="0" borderId="4">
      <alignment horizontal="left" vertical="center" wrapText="1"/>
    </xf>
    <xf numFmtId="0" fontId="3" fillId="0" borderId="0">
      <alignment wrapText="1"/>
    </xf>
    <xf numFmtId="0" fontId="8" fillId="0" borderId="0">
      <alignment wrapText="1"/>
    </xf>
    <xf numFmtId="0" fontId="5" fillId="3" borderId="3">
      <alignment horizontal="center"/>
    </xf>
    <xf numFmtId="0" fontId="3" fillId="3" borderId="3">
      <alignment horizontal="center" vertical="center" wrapText="1"/>
    </xf>
    <xf numFmtId="0" fontId="3" fillId="3" borderId="3">
      <alignment horizontal="center" vertical="center" wrapText="1"/>
    </xf>
    <xf numFmtId="3" fontId="5" fillId="4" borderId="3">
      <alignment horizontal="right" vertical="center"/>
    </xf>
    <xf numFmtId="3" fontId="3" fillId="4" borderId="3">
      <alignment horizontal="right" vertical="center"/>
    </xf>
    <xf numFmtId="3" fontId="3" fillId="0" borderId="3">
      <alignment horizontal="right" vertical="center"/>
    </xf>
    <xf numFmtId="3" fontId="6" fillId="0" borderId="3">
      <alignment horizontal="right" vertical="center"/>
    </xf>
    <xf numFmtId="3" fontId="5" fillId="0" borderId="3">
      <alignment horizontal="right" vertical="center"/>
    </xf>
    <xf numFmtId="3" fontId="7" fillId="4" borderId="3">
      <alignment horizontal="right" vertical="center"/>
    </xf>
    <xf numFmtId="0" fontId="3" fillId="0" borderId="4"/>
    <xf numFmtId="0" fontId="3" fillId="5" borderId="3">
      <alignment horizontal="right" vertical="center"/>
    </xf>
    <xf numFmtId="0" fontId="3" fillId="0" borderId="0">
      <alignment horizontal="center" wrapText="1"/>
    </xf>
    <xf numFmtId="0" fontId="8" fillId="0" borderId="0">
      <alignment horizontal="center" wrapText="1"/>
    </xf>
    <xf numFmtId="0" fontId="5" fillId="4" borderId="3">
      <alignment horizontal="right" vertical="center"/>
    </xf>
    <xf numFmtId="0" fontId="3" fillId="4" borderId="3">
      <alignment horizontal="right" vertical="center"/>
    </xf>
    <xf numFmtId="0" fontId="3" fillId="0" borderId="3">
      <alignment horizontal="right" vertical="center"/>
    </xf>
    <xf numFmtId="0" fontId="5" fillId="0" borderId="3">
      <alignment horizontal="right" vertical="center"/>
    </xf>
    <xf numFmtId="0" fontId="7" fillId="4" borderId="3">
      <alignment horizontal="right" vertical="center"/>
    </xf>
    <xf numFmtId="0" fontId="6" fillId="0" borderId="3">
      <alignment horizontal="right" vertical="center"/>
    </xf>
    <xf numFmtId="0" fontId="3" fillId="0" borderId="0">
      <alignment horizontal="right" vertical="center"/>
    </xf>
    <xf numFmtId="0" fontId="3" fillId="0" borderId="2">
      <alignment horizontal="right" vertical="center"/>
    </xf>
    <xf numFmtId="0" fontId="3" fillId="0" borderId="4">
      <alignment horizontal="right" vertical="center"/>
    </xf>
    <xf numFmtId="0" fontId="4" fillId="0" borderId="2"/>
    <xf numFmtId="0" fontId="4" fillId="0" borderId="4"/>
  </cellStyleXfs>
  <cellXfs count="75">
    <xf numFmtId="0" fontId="0" fillId="0" borderId="0" xfId="0"/>
    <xf numFmtId="0" fontId="3" fillId="0" borderId="2" xfId="47" applyNumberFormat="1" applyProtection="1">
      <alignment horizontal="right" vertical="center"/>
    </xf>
    <xf numFmtId="0" fontId="4" fillId="0" borderId="1" xfId="9" applyNumberFormat="1" applyProtection="1"/>
    <xf numFmtId="0" fontId="3" fillId="0" borderId="0" xfId="46" applyNumberFormat="1" applyProtection="1">
      <alignment horizontal="right" vertical="center"/>
    </xf>
    <xf numFmtId="0" fontId="3" fillId="0" borderId="2" xfId="13" applyNumberFormat="1" applyProtection="1"/>
    <xf numFmtId="0" fontId="3" fillId="0" borderId="0" xfId="11" applyNumberFormat="1" applyProtection="1"/>
    <xf numFmtId="0" fontId="4" fillId="0" borderId="0" xfId="7" applyNumberFormat="1" applyProtection="1"/>
    <xf numFmtId="0" fontId="4" fillId="0" borderId="2" xfId="49" applyNumberFormat="1" applyProtection="1"/>
    <xf numFmtId="0" fontId="0" fillId="0" borderId="0" xfId="0" applyProtection="1">
      <protection locked="0"/>
    </xf>
    <xf numFmtId="0" fontId="3" fillId="3" borderId="3" xfId="29" applyNumberFormat="1" applyProtection="1">
      <alignment horizontal="center" vertical="center" wrapText="1"/>
    </xf>
    <xf numFmtId="0" fontId="3" fillId="0" borderId="2" xfId="49" applyNumberFormat="1" applyFont="1" applyAlignment="1" applyProtection="1">
      <alignment horizontal="right"/>
    </xf>
    <xf numFmtId="0" fontId="5" fillId="4" borderId="3" xfId="16" applyNumberFormat="1" applyFont="1" applyProtection="1">
      <alignment horizontal="left" vertical="center" wrapText="1"/>
    </xf>
    <xf numFmtId="0" fontId="0" fillId="0" borderId="0" xfId="0" applyFont="1" applyProtection="1">
      <protection locked="0"/>
    </xf>
    <xf numFmtId="0" fontId="4" fillId="0" borderId="1" xfId="9" applyNumberFormat="1" applyFill="1" applyAlignment="1" applyProtection="1">
      <alignment wrapText="1"/>
    </xf>
    <xf numFmtId="9" fontId="3" fillId="0" borderId="3" xfId="40" applyNumberFormat="1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3" fillId="0" borderId="1" xfId="9" applyNumberFormat="1" applyFont="1" applyFill="1" applyAlignment="1" applyProtection="1">
      <alignment wrapText="1"/>
    </xf>
    <xf numFmtId="9" fontId="5" fillId="0" borderId="3" xfId="40" applyNumberFormat="1" applyFont="1" applyFill="1" applyAlignment="1" applyProtection="1">
      <alignment horizontal="right" vertical="center" wrapText="1"/>
    </xf>
    <xf numFmtId="0" fontId="11" fillId="0" borderId="0" xfId="0" applyFont="1" applyFill="1" applyAlignment="1" applyProtection="1">
      <alignment wrapText="1"/>
      <protection locked="0"/>
    </xf>
    <xf numFmtId="164" fontId="5" fillId="0" borderId="3" xfId="30" applyNumberFormat="1" applyFont="1" applyFill="1" applyAlignment="1" applyProtection="1">
      <alignment horizontal="right" vertical="center" wrapText="1"/>
    </xf>
    <xf numFmtId="164" fontId="3" fillId="0" borderId="3" xfId="30" applyNumberFormat="1" applyFont="1" applyFill="1" applyAlignment="1" applyProtection="1">
      <alignment horizontal="right" vertical="center" wrapText="1"/>
    </xf>
    <xf numFmtId="164" fontId="9" fillId="0" borderId="0" xfId="0" applyNumberFormat="1" applyFont="1" applyAlignment="1" applyProtection="1">
      <alignment wrapText="1"/>
      <protection locked="0"/>
    </xf>
    <xf numFmtId="0" fontId="5" fillId="0" borderId="3" xfId="16" applyNumberFormat="1" applyFont="1" applyFill="1" applyAlignment="1" applyProtection="1">
      <alignment horizontal="center" vertical="center" wrapText="1"/>
    </xf>
    <xf numFmtId="0" fontId="3" fillId="0" borderId="3" xfId="16" applyNumberFormat="1" applyFont="1" applyFill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4" fontId="5" fillId="4" borderId="3" xfId="30" applyNumberFormat="1" applyFont="1" applyAlignment="1" applyProtection="1">
      <alignment horizontal="right" vertical="center"/>
    </xf>
    <xf numFmtId="9" fontId="5" fillId="4" borderId="3" xfId="40" applyNumberFormat="1" applyFont="1" applyAlignment="1" applyProtection="1">
      <alignment horizontal="right" vertical="center"/>
    </xf>
    <xf numFmtId="164" fontId="3" fillId="0" borderId="3" xfId="36" applyNumberFormat="1" applyFont="1" applyFill="1" applyBorder="1" applyAlignment="1" applyProtection="1">
      <alignment horizontal="right" vertical="center" wrapText="1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9" fontId="9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0" xfId="7" applyNumberFormat="1" applyFill="1" applyAlignment="1" applyProtection="1">
      <alignment wrapText="1"/>
    </xf>
    <xf numFmtId="0" fontId="3" fillId="0" borderId="3" xfId="24" applyNumberFormat="1" applyFont="1" applyFill="1" applyBorder="1" applyAlignment="1" applyProtection="1">
      <alignment horizontal="center" vertical="center" wrapText="1"/>
    </xf>
    <xf numFmtId="9" fontId="3" fillId="0" borderId="3" xfId="36" applyNumberFormat="1" applyFont="1" applyFill="1" applyBorder="1" applyAlignment="1" applyProtection="1">
      <alignment horizontal="right" vertical="center" wrapText="1"/>
    </xf>
    <xf numFmtId="9" fontId="3" fillId="0" borderId="3" xfId="48" applyNumberFormat="1" applyFont="1" applyFill="1" applyBorder="1" applyAlignment="1" applyProtection="1">
      <alignment horizontal="right" vertical="center" wrapText="1"/>
    </xf>
    <xf numFmtId="164" fontId="3" fillId="0" borderId="3" xfId="50" applyNumberFormat="1" applyFont="1" applyFill="1" applyBorder="1" applyAlignment="1" applyProtection="1">
      <alignment horizontal="right" vertical="center" wrapText="1"/>
    </xf>
    <xf numFmtId="0" fontId="13" fillId="0" borderId="0" xfId="7" applyNumberFormat="1" applyFont="1" applyFill="1" applyAlignment="1" applyProtection="1">
      <alignment wrapText="1"/>
    </xf>
    <xf numFmtId="0" fontId="5" fillId="0" borderId="3" xfId="11" applyNumberFormat="1" applyFont="1" applyFill="1" applyBorder="1" applyAlignment="1" applyProtection="1">
      <alignment horizontal="center" vertical="center" wrapText="1"/>
    </xf>
    <xf numFmtId="164" fontId="5" fillId="0" borderId="3" xfId="11" applyNumberFormat="1" applyFont="1" applyFill="1" applyBorder="1" applyAlignment="1" applyProtection="1">
      <alignment horizontal="right" vertical="center" wrapText="1"/>
    </xf>
    <xf numFmtId="9" fontId="5" fillId="0" borderId="3" xfId="11" applyNumberFormat="1" applyFont="1" applyFill="1" applyBorder="1" applyAlignment="1" applyProtection="1">
      <alignment horizontal="right" vertical="center" wrapText="1"/>
    </xf>
    <xf numFmtId="9" fontId="5" fillId="0" borderId="3" xfId="46" applyNumberFormat="1" applyFont="1" applyFill="1" applyBorder="1" applyAlignment="1" applyProtection="1">
      <alignment horizontal="right" vertical="center" wrapText="1"/>
    </xf>
    <xf numFmtId="164" fontId="5" fillId="0" borderId="3" xfId="7" applyNumberFormat="1" applyFont="1" applyFill="1" applyBorder="1" applyAlignment="1" applyProtection="1">
      <alignment horizontal="right" vertical="center" wrapText="1"/>
    </xf>
    <xf numFmtId="0" fontId="3" fillId="0" borderId="3" xfId="11" applyNumberFormat="1" applyFont="1" applyFill="1" applyBorder="1" applyAlignment="1" applyProtection="1">
      <alignment horizontal="center" vertical="center" wrapText="1"/>
    </xf>
    <xf numFmtId="164" fontId="3" fillId="0" borderId="3" xfId="11" applyNumberFormat="1" applyFont="1" applyFill="1" applyBorder="1" applyAlignment="1" applyProtection="1">
      <alignment horizontal="right" vertical="center" wrapText="1"/>
    </xf>
    <xf numFmtId="9" fontId="3" fillId="0" borderId="3" xfId="11" applyNumberFormat="1" applyFont="1" applyFill="1" applyBorder="1" applyAlignment="1" applyProtection="1">
      <alignment horizontal="right" vertical="center" wrapText="1"/>
    </xf>
    <xf numFmtId="9" fontId="3" fillId="0" borderId="3" xfId="46" applyNumberFormat="1" applyFont="1" applyFill="1" applyBorder="1" applyAlignment="1" applyProtection="1">
      <alignment horizontal="right" vertical="center" wrapText="1"/>
    </xf>
    <xf numFmtId="164" fontId="3" fillId="0" borderId="3" xfId="7" applyNumberFormat="1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" xfId="16" applyNumberFormat="1" applyFont="1" applyAlignment="1" applyProtection="1">
      <alignment vertical="center" wrapText="1"/>
    </xf>
    <xf numFmtId="0" fontId="5" fillId="0" borderId="3" xfId="16" applyNumberFormat="1" applyFont="1" applyFill="1" applyAlignment="1" applyProtection="1">
      <alignment vertical="center" wrapText="1"/>
    </xf>
    <xf numFmtId="0" fontId="3" fillId="0" borderId="3" xfId="16" applyNumberFormat="1" applyFont="1" applyFill="1" applyAlignment="1" applyProtection="1">
      <alignment vertical="center" wrapText="1"/>
    </xf>
    <xf numFmtId="0" fontId="3" fillId="0" borderId="3" xfId="24" applyNumberFormat="1" applyFont="1" applyFill="1" applyBorder="1" applyAlignment="1" applyProtection="1">
      <alignment vertical="center" wrapText="1"/>
    </xf>
    <xf numFmtId="0" fontId="5" fillId="0" borderId="3" xfId="11" applyNumberFormat="1" applyFont="1" applyFill="1" applyBorder="1" applyAlignment="1" applyProtection="1">
      <alignment vertical="center" wrapText="1"/>
    </xf>
    <xf numFmtId="0" fontId="3" fillId="0" borderId="3" xfId="11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12" fillId="0" borderId="0" xfId="8" applyNumberFormat="1" applyFont="1" applyProtection="1">
      <alignment horizontal="center"/>
    </xf>
    <xf numFmtId="0" fontId="12" fillId="0" borderId="0" xfId="8" applyNumberFormat="1" applyFont="1">
      <alignment horizontal="center"/>
    </xf>
    <xf numFmtId="0" fontId="5" fillId="3" borderId="3" xfId="27" applyNumberFormat="1" applyProtection="1">
      <alignment horizontal="center"/>
    </xf>
    <xf numFmtId="0" fontId="5" fillId="3" borderId="3" xfId="27" applyNumberFormat="1">
      <alignment horizontal="center"/>
    </xf>
    <xf numFmtId="0" fontId="3" fillId="3" borderId="3" xfId="28" applyNumberFormat="1" applyProtection="1">
      <alignment horizontal="center" vertical="center" wrapText="1"/>
    </xf>
    <xf numFmtId="0" fontId="3" fillId="3" borderId="3" xfId="28" applyNumberFormat="1">
      <alignment horizontal="center" vertical="center" wrapText="1"/>
    </xf>
    <xf numFmtId="0" fontId="5" fillId="3" borderId="5" xfId="14" applyNumberFormat="1" applyBorder="1" applyAlignment="1" applyProtection="1">
      <alignment horizontal="center" vertical="center" wrapText="1"/>
    </xf>
    <xf numFmtId="0" fontId="5" fillId="3" borderId="6" xfId="14" applyNumberFormat="1" applyBorder="1" applyAlignment="1" applyProtection="1">
      <alignment horizontal="center" vertical="center" wrapText="1"/>
    </xf>
    <xf numFmtId="0" fontId="5" fillId="3" borderId="7" xfId="14" applyNumberFormat="1" applyBorder="1" applyAlignment="1" applyProtection="1">
      <alignment horizontal="center" vertical="center" wrapText="1"/>
    </xf>
    <xf numFmtId="0" fontId="5" fillId="3" borderId="5" xfId="14" applyNumberFormat="1" applyBorder="1" applyAlignment="1" applyProtection="1">
      <alignment horizontal="center" vertical="center"/>
    </xf>
    <xf numFmtId="0" fontId="5" fillId="3" borderId="6" xfId="14" applyNumberFormat="1" applyBorder="1" applyAlignment="1" applyProtection="1">
      <alignment horizontal="center" vertical="center"/>
    </xf>
    <xf numFmtId="0" fontId="5" fillId="3" borderId="7" xfId="14" applyNumberFormat="1" applyBorder="1" applyAlignment="1" applyProtection="1">
      <alignment horizontal="center" vertical="center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view="pageBreakPreview" topLeftCell="B1" zoomScale="60" zoomScaleNormal="80" workbookViewId="0">
      <selection activeCell="B7" sqref="B7"/>
    </sheetView>
  </sheetViews>
  <sheetFormatPr defaultRowHeight="14.4" x14ac:dyDescent="0.3"/>
  <cols>
    <col min="1" max="1" width="2.6640625" style="8" hidden="1" customWidth="1"/>
    <col min="2" max="2" width="40.109375" style="8" customWidth="1"/>
    <col min="3" max="3" width="11.6640625" style="8" customWidth="1"/>
    <col min="4" max="4" width="14.21875" style="8" customWidth="1"/>
    <col min="5" max="5" width="12.88671875" style="8" customWidth="1"/>
    <col min="6" max="6" width="14.77734375" style="8" customWidth="1"/>
    <col min="7" max="7" width="13.5546875" style="8" customWidth="1"/>
    <col min="8" max="8" width="14.77734375" style="8" customWidth="1"/>
    <col min="9" max="9" width="13.33203125" style="8" customWidth="1"/>
    <col min="10" max="10" width="14.77734375" style="8" customWidth="1"/>
    <col min="11" max="11" width="13.5546875" style="8" customWidth="1"/>
    <col min="12" max="12" width="14.77734375" style="8" customWidth="1"/>
    <col min="13" max="13" width="10.33203125" style="8" customWidth="1"/>
    <col min="14" max="14" width="14.77734375" style="8" customWidth="1"/>
    <col min="15" max="15" width="9.77734375" style="8" customWidth="1"/>
    <col min="16" max="16" width="14.77734375" style="8" customWidth="1"/>
    <col min="17" max="17" width="12.33203125" style="8" customWidth="1"/>
    <col min="18" max="16384" width="8.88671875" style="8"/>
  </cols>
  <sheetData>
    <row r="1" spans="1:17" ht="15" customHeight="1" x14ac:dyDescent="0.3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"/>
      <c r="P1" s="6"/>
      <c r="Q1" s="6"/>
    </row>
    <row r="2" spans="1:17" ht="15" customHeight="1" x14ac:dyDescent="0.35">
      <c r="A2" s="63" t="s">
        <v>175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"/>
      <c r="Q2" s="6"/>
    </row>
    <row r="3" spans="1:17" ht="15" customHeight="1" x14ac:dyDescent="0.3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7"/>
      <c r="Q3" s="10" t="s">
        <v>9</v>
      </c>
    </row>
    <row r="4" spans="1:17" ht="15" customHeight="1" x14ac:dyDescent="0.3">
      <c r="A4" s="2"/>
      <c r="B4" s="72" t="s">
        <v>2</v>
      </c>
      <c r="C4" s="69" t="s">
        <v>11</v>
      </c>
      <c r="D4" s="65" t="s">
        <v>6</v>
      </c>
      <c r="E4" s="66"/>
      <c r="F4" s="66"/>
      <c r="G4" s="66"/>
      <c r="H4" s="65" t="s">
        <v>10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ht="48.75" customHeight="1" x14ac:dyDescent="0.3">
      <c r="A5" s="2"/>
      <c r="B5" s="73"/>
      <c r="C5" s="70"/>
      <c r="D5" s="67" t="s">
        <v>0</v>
      </c>
      <c r="E5" s="68"/>
      <c r="F5" s="67" t="s">
        <v>8</v>
      </c>
      <c r="G5" s="68"/>
      <c r="H5" s="67" t="s">
        <v>0</v>
      </c>
      <c r="I5" s="68"/>
      <c r="J5" s="67" t="s">
        <v>8</v>
      </c>
      <c r="K5" s="68"/>
      <c r="L5" s="67" t="s">
        <v>1</v>
      </c>
      <c r="M5" s="68"/>
      <c r="N5" s="67" t="s">
        <v>3</v>
      </c>
      <c r="O5" s="68"/>
      <c r="P5" s="67" t="s">
        <v>5</v>
      </c>
      <c r="Q5" s="68"/>
    </row>
    <row r="6" spans="1:17" ht="45.75" customHeight="1" x14ac:dyDescent="0.3">
      <c r="A6" s="2"/>
      <c r="B6" s="74"/>
      <c r="C6" s="71"/>
      <c r="D6" s="9" t="s">
        <v>7</v>
      </c>
      <c r="E6" s="9" t="s">
        <v>4</v>
      </c>
      <c r="F6" s="9" t="s">
        <v>7</v>
      </c>
      <c r="G6" s="9" t="s">
        <v>4</v>
      </c>
      <c r="H6" s="9" t="s">
        <v>7</v>
      </c>
      <c r="I6" s="9" t="s">
        <v>4</v>
      </c>
      <c r="J6" s="9" t="s">
        <v>7</v>
      </c>
      <c r="K6" s="9" t="s">
        <v>4</v>
      </c>
      <c r="L6" s="9" t="s">
        <v>7</v>
      </c>
      <c r="M6" s="9" t="s">
        <v>4</v>
      </c>
      <c r="N6" s="9" t="s">
        <v>7</v>
      </c>
      <c r="O6" s="9" t="s">
        <v>4</v>
      </c>
      <c r="P6" s="9" t="s">
        <v>7</v>
      </c>
      <c r="Q6" s="9" t="s">
        <v>4</v>
      </c>
    </row>
    <row r="7" spans="1:17" ht="21" customHeight="1" x14ac:dyDescent="0.3">
      <c r="A7" s="2"/>
      <c r="B7" s="54" t="s">
        <v>174</v>
      </c>
      <c r="C7" s="11"/>
      <c r="D7" s="27">
        <f>D8+D19+D23+D29+D41+D46+D52+D59+D63+D70+D76+D81+D84+D86</f>
        <v>60621931.86170999</v>
      </c>
      <c r="E7" s="27">
        <f>E8+E19+E23+E29+E41+E46+E52+E59+E63+E70+E76+E81+E85+E86</f>
        <v>51158414.312989987</v>
      </c>
      <c r="F7" s="27">
        <f t="shared" ref="F7:K7" si="0">F8+F19+F23+F29+F41+F46+F52+F59+F63+F70+F76+F81+F85+F86</f>
        <v>40498908.75079</v>
      </c>
      <c r="G7" s="27">
        <f t="shared" si="0"/>
        <v>34968637.880549997</v>
      </c>
      <c r="H7" s="27">
        <f t="shared" si="0"/>
        <v>58085981.164949991</v>
      </c>
      <c r="I7" s="27">
        <f t="shared" si="0"/>
        <v>48388748.118039995</v>
      </c>
      <c r="J7" s="27">
        <f t="shared" si="0"/>
        <v>43669211.558369994</v>
      </c>
      <c r="K7" s="27">
        <f t="shared" si="0"/>
        <v>37750176.710960001</v>
      </c>
      <c r="L7" s="28">
        <f>J7/F7</f>
        <v>1.0782811909103145</v>
      </c>
      <c r="M7" s="28">
        <f>K7/G7</f>
        <v>1.0795438140859679</v>
      </c>
      <c r="N7" s="28">
        <f>J7/H7</f>
        <v>0.75180294250965829</v>
      </c>
      <c r="O7" s="28">
        <f>K7/I7</f>
        <v>0.78014369412640816</v>
      </c>
      <c r="P7" s="27">
        <f>J7-F7</f>
        <v>3170302.8075799942</v>
      </c>
      <c r="Q7" s="27">
        <f>K7-G7</f>
        <v>2781538.8304100037</v>
      </c>
    </row>
    <row r="8" spans="1:17" s="20" customFormat="1" x14ac:dyDescent="0.3">
      <c r="A8" s="18"/>
      <c r="B8" s="55" t="s">
        <v>12</v>
      </c>
      <c r="C8" s="24" t="s">
        <v>13</v>
      </c>
      <c r="D8" s="21">
        <v>5105638.2971000001</v>
      </c>
      <c r="E8" s="21">
        <v>2298205.46447</v>
      </c>
      <c r="F8" s="21">
        <v>3050983.0396699999</v>
      </c>
      <c r="G8" s="21">
        <v>1060533.46423</v>
      </c>
      <c r="H8" s="21">
        <v>4976609.2982799998</v>
      </c>
      <c r="I8" s="21">
        <v>1941190.4689500001</v>
      </c>
      <c r="J8" s="21">
        <v>3442498.95921</v>
      </c>
      <c r="K8" s="21">
        <v>1283095.9846199998</v>
      </c>
      <c r="L8" s="19">
        <f t="shared" ref="L8:L72" si="1">J8/F8</f>
        <v>1.1283245152298018</v>
      </c>
      <c r="M8" s="19">
        <f t="shared" ref="M8:M72" si="2">K8/G8</f>
        <v>1.209859026515105</v>
      </c>
      <c r="N8" s="19">
        <f t="shared" ref="N8:N72" si="3">J8/H8</f>
        <v>0.6917358291316511</v>
      </c>
      <c r="O8" s="19">
        <f t="shared" ref="O8:O72" si="4">K8/I8</f>
        <v>0.66098407402238735</v>
      </c>
      <c r="P8" s="21">
        <f t="shared" ref="P8:P72" si="5">J8-F8</f>
        <v>391515.91954000015</v>
      </c>
      <c r="Q8" s="21">
        <f t="shared" ref="Q8:Q72" si="6">K8-G8</f>
        <v>222562.52038999973</v>
      </c>
    </row>
    <row r="9" spans="1:17" s="15" customFormat="1" ht="36" x14ac:dyDescent="0.3">
      <c r="A9" s="13"/>
      <c r="B9" s="56" t="s">
        <v>14</v>
      </c>
      <c r="C9" s="25" t="s">
        <v>15</v>
      </c>
      <c r="D9" s="22">
        <v>191712.52718999999</v>
      </c>
      <c r="E9" s="22">
        <v>3236.9</v>
      </c>
      <c r="F9" s="22">
        <v>140606.10811</v>
      </c>
      <c r="G9" s="22">
        <v>1834.1846799999998</v>
      </c>
      <c r="H9" s="22">
        <v>203634.92724000002</v>
      </c>
      <c r="I9" s="22">
        <v>2976.4</v>
      </c>
      <c r="J9" s="22">
        <v>150740.97431999998</v>
      </c>
      <c r="K9" s="22">
        <v>1925.8996399999999</v>
      </c>
      <c r="L9" s="14">
        <f t="shared" si="1"/>
        <v>1.072079843089542</v>
      </c>
      <c r="M9" s="14">
        <f t="shared" si="2"/>
        <v>1.0500031218230435</v>
      </c>
      <c r="N9" s="14">
        <f t="shared" si="3"/>
        <v>0.7402510775685337</v>
      </c>
      <c r="O9" s="14">
        <f t="shared" si="4"/>
        <v>0.64705672624647215</v>
      </c>
      <c r="P9" s="22">
        <f t="shared" si="5"/>
        <v>10134.866209999978</v>
      </c>
      <c r="Q9" s="22">
        <f t="shared" si="6"/>
        <v>91.714960000000019</v>
      </c>
    </row>
    <row r="10" spans="1:17" s="15" customFormat="1" ht="48" x14ac:dyDescent="0.3">
      <c r="A10" s="13"/>
      <c r="B10" s="56" t="s">
        <v>16</v>
      </c>
      <c r="C10" s="25" t="s">
        <v>17</v>
      </c>
      <c r="D10" s="22">
        <v>181305.23462</v>
      </c>
      <c r="E10" s="22">
        <v>99594.501000000004</v>
      </c>
      <c r="F10" s="22">
        <v>123943.52315000001</v>
      </c>
      <c r="G10" s="22">
        <v>71914.194390000004</v>
      </c>
      <c r="H10" s="22">
        <v>193773.54225</v>
      </c>
      <c r="I10" s="22">
        <v>113181.3</v>
      </c>
      <c r="J10" s="22">
        <v>138214.22855</v>
      </c>
      <c r="K10" s="22">
        <v>85805.435440000001</v>
      </c>
      <c r="L10" s="14">
        <f t="shared" si="1"/>
        <v>1.1151387748009163</v>
      </c>
      <c r="M10" s="14">
        <f t="shared" si="2"/>
        <v>1.1931641057489428</v>
      </c>
      <c r="N10" s="14">
        <f t="shared" si="3"/>
        <v>0.71327709110917081</v>
      </c>
      <c r="O10" s="14">
        <f t="shared" si="4"/>
        <v>0.75812378405266589</v>
      </c>
      <c r="P10" s="22">
        <f t="shared" si="5"/>
        <v>14270.705399999992</v>
      </c>
      <c r="Q10" s="22">
        <f t="shared" si="6"/>
        <v>13891.241049999997</v>
      </c>
    </row>
    <row r="11" spans="1:17" s="15" customFormat="1" ht="48" x14ac:dyDescent="0.3">
      <c r="A11" s="13"/>
      <c r="B11" s="56" t="s">
        <v>18</v>
      </c>
      <c r="C11" s="25" t="s">
        <v>19</v>
      </c>
      <c r="D11" s="22">
        <v>1379419.1923399998</v>
      </c>
      <c r="E11" s="22">
        <v>44317.2</v>
      </c>
      <c r="F11" s="22">
        <v>1011812.6609</v>
      </c>
      <c r="G11" s="22">
        <v>31781.765829999997</v>
      </c>
      <c r="H11" s="22">
        <v>1397928.26517</v>
      </c>
      <c r="I11" s="22">
        <v>47909.4</v>
      </c>
      <c r="J11" s="22">
        <v>1046898.66172</v>
      </c>
      <c r="K11" s="22">
        <v>36231.186999999998</v>
      </c>
      <c r="L11" s="14">
        <f t="shared" si="1"/>
        <v>1.0346763804959618</v>
      </c>
      <c r="M11" s="14">
        <f t="shared" si="2"/>
        <v>1.1399991804671856</v>
      </c>
      <c r="N11" s="14">
        <f t="shared" si="3"/>
        <v>0.74889297813338662</v>
      </c>
      <c r="O11" s="14">
        <f t="shared" si="4"/>
        <v>0.75624380601719077</v>
      </c>
      <c r="P11" s="22">
        <f t="shared" si="5"/>
        <v>35086.000819999957</v>
      </c>
      <c r="Q11" s="22">
        <f t="shared" si="6"/>
        <v>4449.4211700000014</v>
      </c>
    </row>
    <row r="12" spans="1:17" s="15" customFormat="1" x14ac:dyDescent="0.3">
      <c r="A12" s="13"/>
      <c r="B12" s="56" t="s">
        <v>20</v>
      </c>
      <c r="C12" s="25" t="s">
        <v>21</v>
      </c>
      <c r="D12" s="22">
        <v>144734.39999999999</v>
      </c>
      <c r="E12" s="22">
        <v>144734.39999999999</v>
      </c>
      <c r="F12" s="22">
        <v>93166.617579999991</v>
      </c>
      <c r="G12" s="22">
        <v>93166.617579999991</v>
      </c>
      <c r="H12" s="22">
        <v>95970.741900000008</v>
      </c>
      <c r="I12" s="22">
        <v>95970.741900000008</v>
      </c>
      <c r="J12" s="22">
        <v>87238.928249999997</v>
      </c>
      <c r="K12" s="22">
        <v>87238.928249999997</v>
      </c>
      <c r="L12" s="14">
        <f t="shared" si="1"/>
        <v>0.93637539406311465</v>
      </c>
      <c r="M12" s="14">
        <f t="shared" si="2"/>
        <v>0.93637539406311465</v>
      </c>
      <c r="N12" s="14">
        <f t="shared" si="3"/>
        <v>0.90901587841116804</v>
      </c>
      <c r="O12" s="14">
        <f t="shared" si="4"/>
        <v>0.90901587841116804</v>
      </c>
      <c r="P12" s="22">
        <f t="shared" si="5"/>
        <v>-5927.6893299999938</v>
      </c>
      <c r="Q12" s="22">
        <f t="shared" si="6"/>
        <v>-5927.6893299999938</v>
      </c>
    </row>
    <row r="13" spans="1:17" s="15" customFormat="1" ht="36" x14ac:dyDescent="0.3">
      <c r="A13" s="13"/>
      <c r="B13" s="56" t="s">
        <v>22</v>
      </c>
      <c r="C13" s="25" t="s">
        <v>23</v>
      </c>
      <c r="D13" s="22">
        <v>441084.78391</v>
      </c>
      <c r="E13" s="22">
        <v>148134.39999999999</v>
      </c>
      <c r="F13" s="22">
        <v>323712.86401000002</v>
      </c>
      <c r="G13" s="22">
        <v>108655.25653</v>
      </c>
      <c r="H13" s="22">
        <v>451437.70669999998</v>
      </c>
      <c r="I13" s="22">
        <v>149867.79999999999</v>
      </c>
      <c r="J13" s="22">
        <v>338350.11586999998</v>
      </c>
      <c r="K13" s="22">
        <v>111993.94121999999</v>
      </c>
      <c r="L13" s="14">
        <f t="shared" si="1"/>
        <v>1.0452167753813695</v>
      </c>
      <c r="M13" s="14">
        <f t="shared" si="2"/>
        <v>1.0307273186463664</v>
      </c>
      <c r="N13" s="14">
        <f t="shared" si="3"/>
        <v>0.74949458330216168</v>
      </c>
      <c r="O13" s="14">
        <f t="shared" si="4"/>
        <v>0.74728488187589326</v>
      </c>
      <c r="P13" s="22">
        <f t="shared" si="5"/>
        <v>14637.25185999996</v>
      </c>
      <c r="Q13" s="22">
        <f t="shared" si="6"/>
        <v>3338.6846899999946</v>
      </c>
    </row>
    <row r="14" spans="1:17" s="15" customFormat="1" x14ac:dyDescent="0.3">
      <c r="A14" s="13"/>
      <c r="B14" s="56" t="s">
        <v>24</v>
      </c>
      <c r="C14" s="25" t="s">
        <v>25</v>
      </c>
      <c r="D14" s="22">
        <v>67488.351930000004</v>
      </c>
      <c r="E14" s="22">
        <v>34231.199999999997</v>
      </c>
      <c r="F14" s="22">
        <v>57099.69154</v>
      </c>
      <c r="G14" s="22">
        <v>24106.952649999999</v>
      </c>
      <c r="H14" s="22">
        <v>64003.912710000004</v>
      </c>
      <c r="I14" s="22">
        <v>38504.5</v>
      </c>
      <c r="J14" s="22">
        <v>54142.709280000003</v>
      </c>
      <c r="K14" s="22">
        <v>30439.703819999999</v>
      </c>
      <c r="L14" s="14">
        <f t="shared" si="1"/>
        <v>0.94821369117329568</v>
      </c>
      <c r="M14" s="14">
        <f t="shared" si="2"/>
        <v>1.2626939730600915</v>
      </c>
      <c r="N14" s="14">
        <f t="shared" si="3"/>
        <v>0.84592811575940918</v>
      </c>
      <c r="O14" s="14">
        <f t="shared" si="4"/>
        <v>0.79054925580127</v>
      </c>
      <c r="P14" s="22">
        <f t="shared" si="5"/>
        <v>-2956.982259999997</v>
      </c>
      <c r="Q14" s="22">
        <f t="shared" si="6"/>
        <v>6332.7511699999995</v>
      </c>
    </row>
    <row r="15" spans="1:17" s="15" customFormat="1" x14ac:dyDescent="0.3">
      <c r="A15" s="13"/>
      <c r="B15" s="56" t="s">
        <v>172</v>
      </c>
      <c r="C15" s="25" t="s">
        <v>173</v>
      </c>
      <c r="D15" s="22">
        <v>0</v>
      </c>
      <c r="E15" s="22">
        <v>0</v>
      </c>
      <c r="F15" s="22">
        <v>0</v>
      </c>
      <c r="G15" s="22">
        <v>0</v>
      </c>
      <c r="H15" s="22">
        <v>8.5</v>
      </c>
      <c r="I15" s="22">
        <v>0</v>
      </c>
      <c r="J15" s="22">
        <v>0</v>
      </c>
      <c r="K15" s="22">
        <v>0</v>
      </c>
      <c r="L15" s="14">
        <v>0</v>
      </c>
      <c r="M15" s="14">
        <v>0</v>
      </c>
      <c r="N15" s="14">
        <f t="shared" si="3"/>
        <v>0</v>
      </c>
      <c r="O15" s="14">
        <v>0</v>
      </c>
      <c r="P15" s="22">
        <f t="shared" si="5"/>
        <v>0</v>
      </c>
      <c r="Q15" s="22">
        <f t="shared" si="6"/>
        <v>0</v>
      </c>
    </row>
    <row r="16" spans="1:17" s="15" customFormat="1" x14ac:dyDescent="0.3">
      <c r="A16" s="13"/>
      <c r="B16" s="56" t="s">
        <v>26</v>
      </c>
      <c r="C16" s="25" t="s">
        <v>27</v>
      </c>
      <c r="D16" s="22">
        <v>57317.4012</v>
      </c>
      <c r="E16" s="22">
        <v>30769.73114</v>
      </c>
      <c r="F16" s="22">
        <v>105.37</v>
      </c>
      <c r="G16" s="22">
        <v>0</v>
      </c>
      <c r="H16" s="22">
        <v>25482.43635</v>
      </c>
      <c r="I16" s="22">
        <v>8400.8806400000012</v>
      </c>
      <c r="J16" s="22">
        <v>14.93379</v>
      </c>
      <c r="K16" s="22">
        <v>0</v>
      </c>
      <c r="L16" s="14">
        <f t="shared" si="1"/>
        <v>0.14172715194078012</v>
      </c>
      <c r="M16" s="14">
        <v>0</v>
      </c>
      <c r="N16" s="14">
        <f t="shared" si="3"/>
        <v>5.8604247234782161E-4</v>
      </c>
      <c r="O16" s="14">
        <f t="shared" si="4"/>
        <v>0</v>
      </c>
      <c r="P16" s="22">
        <f t="shared" si="5"/>
        <v>-90.436210000000003</v>
      </c>
      <c r="Q16" s="22">
        <f t="shared" si="6"/>
        <v>0</v>
      </c>
    </row>
    <row r="17" spans="1:17" s="15" customFormat="1" ht="24" x14ac:dyDescent="0.3">
      <c r="A17" s="13"/>
      <c r="B17" s="56" t="s">
        <v>28</v>
      </c>
      <c r="C17" s="25" t="s">
        <v>29</v>
      </c>
      <c r="D17" s="22">
        <v>9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4">
        <v>0</v>
      </c>
      <c r="M17" s="14">
        <v>0</v>
      </c>
      <c r="N17" s="14">
        <v>0</v>
      </c>
      <c r="O17" s="14">
        <v>0</v>
      </c>
      <c r="P17" s="22">
        <f t="shared" si="5"/>
        <v>0</v>
      </c>
      <c r="Q17" s="22">
        <f t="shared" si="6"/>
        <v>0</v>
      </c>
    </row>
    <row r="18" spans="1:17" s="15" customFormat="1" x14ac:dyDescent="0.3">
      <c r="A18" s="13"/>
      <c r="B18" s="56" t="s">
        <v>30</v>
      </c>
      <c r="C18" s="25" t="s">
        <v>31</v>
      </c>
      <c r="D18" s="22">
        <v>2642567.4059099997</v>
      </c>
      <c r="E18" s="22">
        <v>1793187.1323299999</v>
      </c>
      <c r="F18" s="22">
        <v>1300536.20438</v>
      </c>
      <c r="G18" s="22">
        <v>729074.49257</v>
      </c>
      <c r="H18" s="22">
        <v>2544369.26596</v>
      </c>
      <c r="I18" s="22">
        <v>1484379.4464100001</v>
      </c>
      <c r="J18" s="22">
        <v>1626898.4074300001</v>
      </c>
      <c r="K18" s="22">
        <v>929460.88925000001</v>
      </c>
      <c r="L18" s="14">
        <f t="shared" si="1"/>
        <v>1.2509443427648257</v>
      </c>
      <c r="M18" s="14">
        <f t="shared" si="2"/>
        <v>1.2748503736204437</v>
      </c>
      <c r="N18" s="14">
        <f t="shared" si="3"/>
        <v>0.63941127932787123</v>
      </c>
      <c r="O18" s="14">
        <f t="shared" si="4"/>
        <v>0.62616124973834608</v>
      </c>
      <c r="P18" s="22">
        <f t="shared" si="5"/>
        <v>326362.20305000013</v>
      </c>
      <c r="Q18" s="22">
        <f t="shared" si="6"/>
        <v>200386.39668000001</v>
      </c>
    </row>
    <row r="19" spans="1:17" s="20" customFormat="1" x14ac:dyDescent="0.3">
      <c r="A19" s="18"/>
      <c r="B19" s="55" t="s">
        <v>32</v>
      </c>
      <c r="C19" s="24" t="s">
        <v>33</v>
      </c>
      <c r="D19" s="21">
        <v>38747.699999999997</v>
      </c>
      <c r="E19" s="21">
        <v>38591.699999999997</v>
      </c>
      <c r="F19" s="21">
        <v>26099.307120000001</v>
      </c>
      <c r="G19" s="21">
        <v>28944.9</v>
      </c>
      <c r="H19" s="21">
        <v>35128.199999999997</v>
      </c>
      <c r="I19" s="21">
        <v>35040.699999999997</v>
      </c>
      <c r="J19" s="21">
        <v>23898.992549999999</v>
      </c>
      <c r="K19" s="21">
        <v>24955.7</v>
      </c>
      <c r="L19" s="19">
        <f t="shared" si="1"/>
        <v>0.91569452170192311</v>
      </c>
      <c r="M19" s="19">
        <f t="shared" si="2"/>
        <v>0.86217952039910306</v>
      </c>
      <c r="N19" s="19">
        <f t="shared" si="3"/>
        <v>0.68033638358925308</v>
      </c>
      <c r="O19" s="19">
        <f t="shared" si="4"/>
        <v>0.71219182265194481</v>
      </c>
      <c r="P19" s="21">
        <f t="shared" si="5"/>
        <v>-2200.3145700000023</v>
      </c>
      <c r="Q19" s="21">
        <f t="shared" si="6"/>
        <v>-3989.2000000000007</v>
      </c>
    </row>
    <row r="20" spans="1:17" s="15" customFormat="1" x14ac:dyDescent="0.3">
      <c r="A20" s="13"/>
      <c r="B20" s="56" t="s">
        <v>34</v>
      </c>
      <c r="C20" s="25" t="s">
        <v>35</v>
      </c>
      <c r="D20" s="22">
        <v>38592.699999999997</v>
      </c>
      <c r="E20" s="22">
        <v>38591.699999999997</v>
      </c>
      <c r="F20" s="22">
        <v>26004.307120000001</v>
      </c>
      <c r="G20" s="22">
        <v>28944.9</v>
      </c>
      <c r="H20" s="22">
        <v>35040.699999999997</v>
      </c>
      <c r="I20" s="22">
        <v>35040.699999999997</v>
      </c>
      <c r="J20" s="22">
        <v>23811.492549999999</v>
      </c>
      <c r="K20" s="22">
        <v>24955.7</v>
      </c>
      <c r="L20" s="14">
        <f t="shared" si="1"/>
        <v>0.91567494723543308</v>
      </c>
      <c r="M20" s="14">
        <f t="shared" si="2"/>
        <v>0.86217952039910306</v>
      </c>
      <c r="N20" s="14">
        <f t="shared" si="3"/>
        <v>0.67953815277662832</v>
      </c>
      <c r="O20" s="14">
        <f t="shared" si="4"/>
        <v>0.71219182265194481</v>
      </c>
      <c r="P20" s="22">
        <f t="shared" si="5"/>
        <v>-2192.8145700000023</v>
      </c>
      <c r="Q20" s="22">
        <f t="shared" si="6"/>
        <v>-3989.2000000000007</v>
      </c>
    </row>
    <row r="21" spans="1:17" s="15" customFormat="1" x14ac:dyDescent="0.3">
      <c r="A21" s="13"/>
      <c r="B21" s="56" t="s">
        <v>36</v>
      </c>
      <c r="C21" s="25" t="s">
        <v>37</v>
      </c>
      <c r="D21" s="22">
        <v>5</v>
      </c>
      <c r="E21" s="22">
        <v>0</v>
      </c>
      <c r="F21" s="22">
        <v>5</v>
      </c>
      <c r="G21" s="22">
        <v>0</v>
      </c>
      <c r="H21" s="22">
        <v>20</v>
      </c>
      <c r="I21" s="22">
        <v>0</v>
      </c>
      <c r="J21" s="22">
        <v>20</v>
      </c>
      <c r="K21" s="22">
        <v>0</v>
      </c>
      <c r="L21" s="14">
        <f t="shared" si="1"/>
        <v>4</v>
      </c>
      <c r="M21" s="14">
        <v>0</v>
      </c>
      <c r="N21" s="14">
        <f t="shared" si="3"/>
        <v>1</v>
      </c>
      <c r="O21" s="14">
        <v>0</v>
      </c>
      <c r="P21" s="22">
        <f t="shared" si="5"/>
        <v>15</v>
      </c>
      <c r="Q21" s="22">
        <f t="shared" si="6"/>
        <v>0</v>
      </c>
    </row>
    <row r="22" spans="1:17" s="15" customFormat="1" x14ac:dyDescent="0.3">
      <c r="A22" s="13"/>
      <c r="B22" s="56" t="s">
        <v>38</v>
      </c>
      <c r="C22" s="25" t="s">
        <v>39</v>
      </c>
      <c r="D22" s="22">
        <v>150</v>
      </c>
      <c r="E22" s="22">
        <v>0</v>
      </c>
      <c r="F22" s="22">
        <v>90</v>
      </c>
      <c r="G22" s="22">
        <v>0</v>
      </c>
      <c r="H22" s="22">
        <v>67.5</v>
      </c>
      <c r="I22" s="22">
        <v>0</v>
      </c>
      <c r="J22" s="22">
        <v>67.5</v>
      </c>
      <c r="K22" s="22">
        <v>0</v>
      </c>
      <c r="L22" s="14">
        <f t="shared" si="1"/>
        <v>0.75</v>
      </c>
      <c r="M22" s="14">
        <v>0</v>
      </c>
      <c r="N22" s="14">
        <f t="shared" si="3"/>
        <v>1</v>
      </c>
      <c r="O22" s="14">
        <v>0</v>
      </c>
      <c r="P22" s="22">
        <f t="shared" si="5"/>
        <v>-22.5</v>
      </c>
      <c r="Q22" s="22">
        <f t="shared" si="6"/>
        <v>0</v>
      </c>
    </row>
    <row r="23" spans="1:17" s="20" customFormat="1" ht="22.8" x14ac:dyDescent="0.3">
      <c r="A23" s="18"/>
      <c r="B23" s="55" t="s">
        <v>40</v>
      </c>
      <c r="C23" s="24" t="s">
        <v>41</v>
      </c>
      <c r="D23" s="21">
        <v>873214.09351999999</v>
      </c>
      <c r="E23" s="21">
        <v>741299.4682</v>
      </c>
      <c r="F23" s="21">
        <v>602369.04972999997</v>
      </c>
      <c r="G23" s="21">
        <v>510836.58132</v>
      </c>
      <c r="H23" s="21">
        <v>838190.38176999998</v>
      </c>
      <c r="I23" s="21">
        <v>730544.39424000005</v>
      </c>
      <c r="J23" s="21">
        <v>630399.67937999999</v>
      </c>
      <c r="K23" s="21">
        <v>571130.65195000009</v>
      </c>
      <c r="L23" s="19">
        <f t="shared" si="1"/>
        <v>1.0465339805598648</v>
      </c>
      <c r="M23" s="19">
        <f t="shared" si="2"/>
        <v>1.1180300566459052</v>
      </c>
      <c r="N23" s="19">
        <f t="shared" si="3"/>
        <v>0.7520960548948199</v>
      </c>
      <c r="O23" s="19">
        <f t="shared" si="4"/>
        <v>0.7817877413790284</v>
      </c>
      <c r="P23" s="21">
        <f t="shared" si="5"/>
        <v>28030.629650000017</v>
      </c>
      <c r="Q23" s="21">
        <f t="shared" si="6"/>
        <v>60294.070630000089</v>
      </c>
    </row>
    <row r="24" spans="1:17" s="15" customFormat="1" x14ac:dyDescent="0.3">
      <c r="A24" s="13"/>
      <c r="B24" s="56" t="s">
        <v>42</v>
      </c>
      <c r="C24" s="25" t="s">
        <v>43</v>
      </c>
      <c r="D24" s="22">
        <v>538.99199999999996</v>
      </c>
      <c r="E24" s="22">
        <v>0</v>
      </c>
      <c r="F24" s="22">
        <v>175.94691</v>
      </c>
      <c r="G24" s="22">
        <v>0</v>
      </c>
      <c r="H24" s="22">
        <v>230</v>
      </c>
      <c r="I24" s="22">
        <v>0</v>
      </c>
      <c r="J24" s="22">
        <v>79.867999999999995</v>
      </c>
      <c r="K24" s="22">
        <v>0</v>
      </c>
      <c r="L24" s="14">
        <f t="shared" si="1"/>
        <v>0.45393238221688575</v>
      </c>
      <c r="M24" s="14">
        <v>0</v>
      </c>
      <c r="N24" s="14">
        <f t="shared" si="3"/>
        <v>0.34725217391304347</v>
      </c>
      <c r="O24" s="14">
        <v>0</v>
      </c>
      <c r="P24" s="22">
        <f t="shared" si="5"/>
        <v>-96.078910000000008</v>
      </c>
      <c r="Q24" s="22">
        <f t="shared" si="6"/>
        <v>0</v>
      </c>
    </row>
    <row r="25" spans="1:17" s="15" customFormat="1" ht="36" x14ac:dyDescent="0.3">
      <c r="A25" s="13"/>
      <c r="B25" s="56" t="s">
        <v>44</v>
      </c>
      <c r="C25" s="25" t="s">
        <v>45</v>
      </c>
      <c r="D25" s="22">
        <v>247193.14956999998</v>
      </c>
      <c r="E25" s="22">
        <v>133747.26819999999</v>
      </c>
      <c r="F25" s="22">
        <v>177533.31318999999</v>
      </c>
      <c r="G25" s="22">
        <v>97270.739659999992</v>
      </c>
      <c r="H25" s="22">
        <v>212995.08213999998</v>
      </c>
      <c r="I25" s="22">
        <v>121756.94424</v>
      </c>
      <c r="J25" s="22">
        <v>151739.95634</v>
      </c>
      <c r="K25" s="22">
        <v>93008.297619999998</v>
      </c>
      <c r="L25" s="14">
        <f t="shared" si="1"/>
        <v>0.85471258105572911</v>
      </c>
      <c r="M25" s="14">
        <f t="shared" si="2"/>
        <v>0.95617960699282301</v>
      </c>
      <c r="N25" s="14">
        <f t="shared" si="3"/>
        <v>0.71241060974479464</v>
      </c>
      <c r="O25" s="14">
        <f t="shared" si="4"/>
        <v>0.76388495293268543</v>
      </c>
      <c r="P25" s="22">
        <f t="shared" si="5"/>
        <v>-25793.356849999982</v>
      </c>
      <c r="Q25" s="22">
        <f t="shared" si="6"/>
        <v>-4262.4420399999944</v>
      </c>
    </row>
    <row r="26" spans="1:17" s="15" customFormat="1" x14ac:dyDescent="0.3">
      <c r="A26" s="13"/>
      <c r="B26" s="56" t="s">
        <v>46</v>
      </c>
      <c r="C26" s="25" t="s">
        <v>47</v>
      </c>
      <c r="D26" s="22">
        <v>622915.95195000002</v>
      </c>
      <c r="E26" s="22">
        <v>592784.1</v>
      </c>
      <c r="F26" s="22">
        <v>423847.56614999997</v>
      </c>
      <c r="G26" s="22">
        <v>411348.13308</v>
      </c>
      <c r="H26" s="22">
        <v>612018.40185999998</v>
      </c>
      <c r="I26" s="22">
        <v>599443.44999999995</v>
      </c>
      <c r="J26" s="22">
        <v>476358.02236</v>
      </c>
      <c r="K26" s="22">
        <v>468793.27145</v>
      </c>
      <c r="L26" s="14">
        <f t="shared" si="1"/>
        <v>1.1238899557380413</v>
      </c>
      <c r="M26" s="14">
        <f t="shared" si="2"/>
        <v>1.1396509033355158</v>
      </c>
      <c r="N26" s="14">
        <f t="shared" si="3"/>
        <v>0.77833937821524446</v>
      </c>
      <c r="O26" s="14">
        <f t="shared" si="4"/>
        <v>0.78204753334113508</v>
      </c>
      <c r="P26" s="22">
        <f t="shared" si="5"/>
        <v>52510.456210000033</v>
      </c>
      <c r="Q26" s="22">
        <f t="shared" si="6"/>
        <v>57445.138370000001</v>
      </c>
    </row>
    <row r="27" spans="1:17" s="15" customFormat="1" x14ac:dyDescent="0.3">
      <c r="A27" s="13"/>
      <c r="B27" s="56" t="s">
        <v>48</v>
      </c>
      <c r="C27" s="25" t="s">
        <v>49</v>
      </c>
      <c r="D27" s="22">
        <v>100</v>
      </c>
      <c r="E27" s="22">
        <v>100</v>
      </c>
      <c r="F27" s="22">
        <v>0</v>
      </c>
      <c r="G27" s="22">
        <v>0</v>
      </c>
      <c r="H27" s="22">
        <v>1344</v>
      </c>
      <c r="I27" s="22">
        <v>1344</v>
      </c>
      <c r="J27" s="22">
        <v>1329.0828799999999</v>
      </c>
      <c r="K27" s="22">
        <v>1329.0828799999999</v>
      </c>
      <c r="L27" s="14">
        <v>0</v>
      </c>
      <c r="M27" s="14">
        <v>0</v>
      </c>
      <c r="N27" s="14">
        <f t="shared" si="3"/>
        <v>0.98890095238095232</v>
      </c>
      <c r="O27" s="14">
        <f t="shared" si="4"/>
        <v>0.98890095238095232</v>
      </c>
      <c r="P27" s="22">
        <f t="shared" si="5"/>
        <v>1329.0828799999999</v>
      </c>
      <c r="Q27" s="22">
        <f t="shared" si="6"/>
        <v>1329.0828799999999</v>
      </c>
    </row>
    <row r="28" spans="1:17" s="15" customFormat="1" ht="24" x14ac:dyDescent="0.3">
      <c r="A28" s="32"/>
      <c r="B28" s="57" t="s">
        <v>50</v>
      </c>
      <c r="C28" s="33" t="s">
        <v>51</v>
      </c>
      <c r="D28" s="29">
        <v>2466</v>
      </c>
      <c r="E28" s="29">
        <v>14668.1</v>
      </c>
      <c r="F28" s="29">
        <v>812.22348</v>
      </c>
      <c r="G28" s="29">
        <v>2217.70858</v>
      </c>
      <c r="H28" s="29">
        <v>11602.89777</v>
      </c>
      <c r="I28" s="29">
        <v>8000</v>
      </c>
      <c r="J28" s="29">
        <v>892.74980000000005</v>
      </c>
      <c r="K28" s="29">
        <v>8000</v>
      </c>
      <c r="L28" s="34">
        <f t="shared" si="1"/>
        <v>1.099143058508971</v>
      </c>
      <c r="M28" s="34">
        <f t="shared" si="2"/>
        <v>3.6073269825199485</v>
      </c>
      <c r="N28" s="34">
        <f t="shared" si="3"/>
        <v>7.6941968954364073E-2</v>
      </c>
      <c r="O28" s="35">
        <f t="shared" si="4"/>
        <v>1</v>
      </c>
      <c r="P28" s="36">
        <f t="shared" si="5"/>
        <v>80.526320000000055</v>
      </c>
      <c r="Q28" s="36">
        <f t="shared" si="6"/>
        <v>5782.2914199999996</v>
      </c>
    </row>
    <row r="29" spans="1:17" s="20" customFormat="1" x14ac:dyDescent="0.3">
      <c r="A29" s="37"/>
      <c r="B29" s="58" t="s">
        <v>52</v>
      </c>
      <c r="C29" s="38" t="s">
        <v>53</v>
      </c>
      <c r="D29" s="39">
        <v>9466289.2064500004</v>
      </c>
      <c r="E29" s="39">
        <v>8629794.8219799995</v>
      </c>
      <c r="F29" s="39">
        <v>5355583.8816200001</v>
      </c>
      <c r="G29" s="39">
        <v>5103002.8699700003</v>
      </c>
      <c r="H29" s="39">
        <v>8739874.7017999999</v>
      </c>
      <c r="I29" s="39">
        <v>7683997.4307399997</v>
      </c>
      <c r="J29" s="39">
        <v>5483070.7308100006</v>
      </c>
      <c r="K29" s="39">
        <v>5076692.5208100006</v>
      </c>
      <c r="L29" s="40">
        <f t="shared" si="1"/>
        <v>1.0238044724922575</v>
      </c>
      <c r="M29" s="40">
        <f t="shared" si="2"/>
        <v>0.99484414376585395</v>
      </c>
      <c r="N29" s="40">
        <f t="shared" si="3"/>
        <v>0.62736262451002278</v>
      </c>
      <c r="O29" s="41">
        <f t="shared" si="4"/>
        <v>0.66068378686601081</v>
      </c>
      <c r="P29" s="42">
        <f t="shared" si="5"/>
        <v>127486.84919000044</v>
      </c>
      <c r="Q29" s="42">
        <f t="shared" si="6"/>
        <v>-26310.349159999751</v>
      </c>
    </row>
    <row r="30" spans="1:17" s="15" customFormat="1" x14ac:dyDescent="0.3">
      <c r="A30" s="32"/>
      <c r="B30" s="59" t="s">
        <v>54</v>
      </c>
      <c r="C30" s="43" t="s">
        <v>55</v>
      </c>
      <c r="D30" s="44">
        <v>304637.83814999997</v>
      </c>
      <c r="E30" s="44">
        <v>297115.35600000003</v>
      </c>
      <c r="F30" s="44">
        <v>195108.39033000002</v>
      </c>
      <c r="G30" s="44">
        <v>190535.89913999999</v>
      </c>
      <c r="H30" s="44">
        <v>247966.57342</v>
      </c>
      <c r="I30" s="44">
        <v>243204.024</v>
      </c>
      <c r="J30" s="44">
        <v>194541.83447999999</v>
      </c>
      <c r="K30" s="44">
        <v>191869.59811000002</v>
      </c>
      <c r="L30" s="45">
        <f t="shared" si="1"/>
        <v>0.99709619945589334</v>
      </c>
      <c r="M30" s="45">
        <f t="shared" si="2"/>
        <v>1.0069997253851888</v>
      </c>
      <c r="N30" s="45">
        <f t="shared" si="3"/>
        <v>0.78454862603795217</v>
      </c>
      <c r="O30" s="46">
        <f t="shared" si="4"/>
        <v>0.78892443864333439</v>
      </c>
      <c r="P30" s="47">
        <f t="shared" si="5"/>
        <v>-566.55585000003339</v>
      </c>
      <c r="Q30" s="47">
        <f t="shared" si="6"/>
        <v>1333.6989700000267</v>
      </c>
    </row>
    <row r="31" spans="1:17" s="15" customFormat="1" x14ac:dyDescent="0.3">
      <c r="A31" s="32"/>
      <c r="B31" s="59" t="s">
        <v>176</v>
      </c>
      <c r="C31" s="43" t="s">
        <v>177</v>
      </c>
      <c r="D31" s="44">
        <v>17185.258819999999</v>
      </c>
      <c r="E31" s="44">
        <v>17185.258819999999</v>
      </c>
      <c r="F31" s="44">
        <v>16806.678820000001</v>
      </c>
      <c r="G31" s="44">
        <v>16806.678820000001</v>
      </c>
      <c r="H31" s="44">
        <v>91.765000000000001</v>
      </c>
      <c r="I31" s="44">
        <v>0</v>
      </c>
      <c r="J31" s="44">
        <v>91.764130000000009</v>
      </c>
      <c r="K31" s="44">
        <v>0</v>
      </c>
      <c r="L31" s="45">
        <f t="shared" ref="L31" si="7">J31/F31</f>
        <v>5.459979986694361E-3</v>
      </c>
      <c r="M31" s="45">
        <f t="shared" ref="M31" si="8">K31/G31</f>
        <v>0</v>
      </c>
      <c r="N31" s="45">
        <f t="shared" ref="N31" si="9">J31/H31</f>
        <v>0.99999051926115634</v>
      </c>
      <c r="O31" s="46">
        <v>0</v>
      </c>
      <c r="P31" s="47">
        <f t="shared" ref="P31" si="10">J31-F31</f>
        <v>-16714.914690000001</v>
      </c>
      <c r="Q31" s="47">
        <f t="shared" ref="Q31" si="11">K31-G31</f>
        <v>-16806.678820000001</v>
      </c>
    </row>
    <row r="32" spans="1:17" s="15" customFormat="1" x14ac:dyDescent="0.3">
      <c r="A32" s="32"/>
      <c r="B32" s="59" t="s">
        <v>56</v>
      </c>
      <c r="C32" s="43" t="s">
        <v>57</v>
      </c>
      <c r="D32" s="44">
        <v>18627.900000000001</v>
      </c>
      <c r="E32" s="44">
        <v>18547.400000000001</v>
      </c>
      <c r="F32" s="44">
        <v>170</v>
      </c>
      <c r="G32" s="44">
        <v>170</v>
      </c>
      <c r="H32" s="44">
        <v>1264.961</v>
      </c>
      <c r="I32" s="44">
        <v>0</v>
      </c>
      <c r="J32" s="44">
        <v>1264.96047</v>
      </c>
      <c r="K32" s="44">
        <v>0</v>
      </c>
      <c r="L32" s="45">
        <f t="shared" si="1"/>
        <v>7.4409439411764708</v>
      </c>
      <c r="M32" s="45">
        <f t="shared" si="2"/>
        <v>0</v>
      </c>
      <c r="N32" s="45">
        <f t="shared" si="3"/>
        <v>0.99999958101475062</v>
      </c>
      <c r="O32" s="46">
        <v>0</v>
      </c>
      <c r="P32" s="47">
        <f t="shared" si="5"/>
        <v>1094.96047</v>
      </c>
      <c r="Q32" s="47">
        <f t="shared" si="6"/>
        <v>-170</v>
      </c>
    </row>
    <row r="33" spans="1:17" s="15" customFormat="1" x14ac:dyDescent="0.3">
      <c r="A33" s="32"/>
      <c r="B33" s="59" t="s">
        <v>58</v>
      </c>
      <c r="C33" s="43" t="s">
        <v>59</v>
      </c>
      <c r="D33" s="44">
        <v>1521924.4855899999</v>
      </c>
      <c r="E33" s="44">
        <v>1478032.36506</v>
      </c>
      <c r="F33" s="44">
        <v>1149424.27085</v>
      </c>
      <c r="G33" s="44">
        <v>1124030.1367299999</v>
      </c>
      <c r="H33" s="44">
        <v>1566897.40882</v>
      </c>
      <c r="I33" s="44">
        <v>1525419.2448399998</v>
      </c>
      <c r="J33" s="44">
        <v>1163024.2367499999</v>
      </c>
      <c r="K33" s="44">
        <v>1135749.3417700001</v>
      </c>
      <c r="L33" s="45">
        <f t="shared" si="1"/>
        <v>1.0118319807967364</v>
      </c>
      <c r="M33" s="45">
        <f t="shared" si="2"/>
        <v>1.010426059459663</v>
      </c>
      <c r="N33" s="45">
        <f t="shared" si="3"/>
        <v>0.74224657607025524</v>
      </c>
      <c r="O33" s="46">
        <f t="shared" si="4"/>
        <v>0.74454897931298092</v>
      </c>
      <c r="P33" s="47">
        <f t="shared" si="5"/>
        <v>13599.965899999952</v>
      </c>
      <c r="Q33" s="47">
        <f t="shared" si="6"/>
        <v>11719.205040000146</v>
      </c>
    </row>
    <row r="34" spans="1:17" s="15" customFormat="1" x14ac:dyDescent="0.3">
      <c r="A34" s="32"/>
      <c r="B34" s="59" t="s">
        <v>60</v>
      </c>
      <c r="C34" s="43" t="s">
        <v>61</v>
      </c>
      <c r="D34" s="44">
        <v>127066.49984</v>
      </c>
      <c r="E34" s="44">
        <v>126690.01184000001</v>
      </c>
      <c r="F34" s="44">
        <v>27785.23518</v>
      </c>
      <c r="G34" s="44">
        <v>27711.73518</v>
      </c>
      <c r="H34" s="44">
        <v>77334.968739999997</v>
      </c>
      <c r="I34" s="44">
        <v>76464.301359999998</v>
      </c>
      <c r="J34" s="44">
        <v>46631.86277</v>
      </c>
      <c r="K34" s="44">
        <v>46140.195770000006</v>
      </c>
      <c r="L34" s="45">
        <f t="shared" si="1"/>
        <v>1.6782964933680291</v>
      </c>
      <c r="M34" s="45">
        <f t="shared" si="2"/>
        <v>1.6650056544745029</v>
      </c>
      <c r="N34" s="45">
        <f t="shared" si="3"/>
        <v>0.60298547383882994</v>
      </c>
      <c r="O34" s="46">
        <f t="shared" si="4"/>
        <v>0.60342139991272925</v>
      </c>
      <c r="P34" s="47">
        <f t="shared" si="5"/>
        <v>18846.62759</v>
      </c>
      <c r="Q34" s="47">
        <f t="shared" si="6"/>
        <v>18428.460590000006</v>
      </c>
    </row>
    <row r="35" spans="1:17" s="15" customFormat="1" x14ac:dyDescent="0.3">
      <c r="A35" s="32"/>
      <c r="B35" s="59" t="s">
        <v>62</v>
      </c>
      <c r="C35" s="43" t="s">
        <v>63</v>
      </c>
      <c r="D35" s="44">
        <v>942284.51736000006</v>
      </c>
      <c r="E35" s="44">
        <v>942284.51736000006</v>
      </c>
      <c r="F35" s="44">
        <v>685022.51691999997</v>
      </c>
      <c r="G35" s="44">
        <v>685022.51691999997</v>
      </c>
      <c r="H35" s="44">
        <v>1035127</v>
      </c>
      <c r="I35" s="44">
        <v>1035127</v>
      </c>
      <c r="J35" s="44">
        <v>872879.21580999997</v>
      </c>
      <c r="K35" s="44">
        <v>872879.21580999997</v>
      </c>
      <c r="L35" s="45">
        <f t="shared" si="1"/>
        <v>1.2742343415726562</v>
      </c>
      <c r="M35" s="45">
        <f t="shared" si="2"/>
        <v>1.2742343415726562</v>
      </c>
      <c r="N35" s="45">
        <f t="shared" si="3"/>
        <v>0.84325808892048992</v>
      </c>
      <c r="O35" s="46">
        <f t="shared" si="4"/>
        <v>0.84325808892048992</v>
      </c>
      <c r="P35" s="47">
        <f t="shared" si="5"/>
        <v>187856.69889</v>
      </c>
      <c r="Q35" s="47">
        <f t="shared" si="6"/>
        <v>187856.69889</v>
      </c>
    </row>
    <row r="36" spans="1:17" s="15" customFormat="1" x14ac:dyDescent="0.3">
      <c r="B36" s="60" t="s">
        <v>64</v>
      </c>
      <c r="C36" s="48" t="s">
        <v>65</v>
      </c>
      <c r="D36" s="49">
        <v>541957.79290999996</v>
      </c>
      <c r="E36" s="49">
        <v>451491</v>
      </c>
      <c r="F36" s="49">
        <v>392031.98723999999</v>
      </c>
      <c r="G36" s="49">
        <v>321489.50206000003</v>
      </c>
      <c r="H36" s="49">
        <v>168433.17144000001</v>
      </c>
      <c r="I36" s="49">
        <v>136376.79999999999</v>
      </c>
      <c r="J36" s="49">
        <v>129252.78247000001</v>
      </c>
      <c r="K36" s="49">
        <v>115316.11863</v>
      </c>
      <c r="L36" s="50">
        <f t="shared" si="1"/>
        <v>0.32969958237329267</v>
      </c>
      <c r="M36" s="50">
        <f t="shared" si="2"/>
        <v>0.35869326336036439</v>
      </c>
      <c r="N36" s="50">
        <f t="shared" si="3"/>
        <v>0.76738317853287585</v>
      </c>
      <c r="O36" s="50">
        <f t="shared" si="4"/>
        <v>0.84556991093793088</v>
      </c>
      <c r="P36" s="49">
        <f t="shared" si="5"/>
        <v>-262779.20476999995</v>
      </c>
      <c r="Q36" s="49">
        <f t="shared" si="6"/>
        <v>-206173.38343000005</v>
      </c>
    </row>
    <row r="37" spans="1:17" s="15" customFormat="1" x14ac:dyDescent="0.3">
      <c r="B37" s="60" t="s">
        <v>66</v>
      </c>
      <c r="C37" s="48" t="s">
        <v>67</v>
      </c>
      <c r="D37" s="49">
        <v>5255185.5165200001</v>
      </c>
      <c r="E37" s="49">
        <v>4683988.6731099999</v>
      </c>
      <c r="F37" s="49">
        <v>2436557.4190400001</v>
      </c>
      <c r="G37" s="49">
        <v>2326621.2031900003</v>
      </c>
      <c r="H37" s="49">
        <v>5154597.8457700005</v>
      </c>
      <c r="I37" s="49">
        <v>4290916.4046499999</v>
      </c>
      <c r="J37" s="49">
        <v>2752452.1063999999</v>
      </c>
      <c r="K37" s="49">
        <v>2437517.8296100004</v>
      </c>
      <c r="L37" s="50">
        <f t="shared" si="1"/>
        <v>1.129647955304276</v>
      </c>
      <c r="M37" s="50">
        <f t="shared" si="2"/>
        <v>1.0476642378518477</v>
      </c>
      <c r="N37" s="50">
        <f t="shared" si="3"/>
        <v>0.53397999005077279</v>
      </c>
      <c r="O37" s="50">
        <f t="shared" si="4"/>
        <v>0.56806462763257282</v>
      </c>
      <c r="P37" s="49">
        <f t="shared" si="5"/>
        <v>315894.68735999987</v>
      </c>
      <c r="Q37" s="49">
        <f t="shared" si="6"/>
        <v>110896.6264200001</v>
      </c>
    </row>
    <row r="38" spans="1:17" s="15" customFormat="1" x14ac:dyDescent="0.3">
      <c r="B38" s="60" t="s">
        <v>68</v>
      </c>
      <c r="C38" s="48" t="s">
        <v>69</v>
      </c>
      <c r="D38" s="49">
        <v>55137.583599999998</v>
      </c>
      <c r="E38" s="49">
        <v>54937.583599999998</v>
      </c>
      <c r="F38" s="49">
        <v>20991.71041</v>
      </c>
      <c r="G38" s="49">
        <v>20991.71041</v>
      </c>
      <c r="H38" s="49">
        <v>54833.533309999999</v>
      </c>
      <c r="I38" s="49">
        <v>54833.533309999999</v>
      </c>
      <c r="J38" s="49">
        <v>24739.523020000001</v>
      </c>
      <c r="K38" s="49">
        <v>24739.523020000001</v>
      </c>
      <c r="L38" s="50">
        <f t="shared" si="1"/>
        <v>1.1785377435568387</v>
      </c>
      <c r="M38" s="50">
        <f t="shared" si="2"/>
        <v>1.1785377435568387</v>
      </c>
      <c r="N38" s="50">
        <f t="shared" si="3"/>
        <v>0.45117506617958997</v>
      </c>
      <c r="O38" s="50">
        <f t="shared" si="4"/>
        <v>0.45117506617958997</v>
      </c>
      <c r="P38" s="49">
        <f t="shared" si="5"/>
        <v>3747.8126100000009</v>
      </c>
      <c r="Q38" s="49">
        <f t="shared" si="6"/>
        <v>3747.8126100000009</v>
      </c>
    </row>
    <row r="39" spans="1:17" s="15" customFormat="1" ht="24" x14ac:dyDescent="0.3">
      <c r="B39" s="60" t="s">
        <v>70</v>
      </c>
      <c r="C39" s="48" t="s">
        <v>71</v>
      </c>
      <c r="D39" s="49">
        <v>150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0">
        <v>0</v>
      </c>
      <c r="M39" s="50">
        <v>0</v>
      </c>
      <c r="N39" s="50">
        <v>0</v>
      </c>
      <c r="O39" s="50">
        <v>0</v>
      </c>
      <c r="P39" s="49">
        <f t="shared" si="5"/>
        <v>0</v>
      </c>
      <c r="Q39" s="49">
        <f t="shared" si="6"/>
        <v>0</v>
      </c>
    </row>
    <row r="40" spans="1:17" s="15" customFormat="1" x14ac:dyDescent="0.3">
      <c r="B40" s="60" t="s">
        <v>72</v>
      </c>
      <c r="C40" s="48" t="s">
        <v>73</v>
      </c>
      <c r="D40" s="49">
        <v>682131.81365999999</v>
      </c>
      <c r="E40" s="49">
        <v>559522.65619000001</v>
      </c>
      <c r="F40" s="49">
        <v>431685.67283</v>
      </c>
      <c r="G40" s="49">
        <v>389623.48751999997</v>
      </c>
      <c r="H40" s="49">
        <v>433327.4743</v>
      </c>
      <c r="I40" s="49">
        <v>321656.12257999997</v>
      </c>
      <c r="J40" s="49">
        <v>298192.44451</v>
      </c>
      <c r="K40" s="49">
        <v>252480.69808999999</v>
      </c>
      <c r="L40" s="50">
        <f t="shared" si="1"/>
        <v>0.69076289364699328</v>
      </c>
      <c r="M40" s="50">
        <f t="shared" si="2"/>
        <v>0.64801200691742122</v>
      </c>
      <c r="N40" s="50">
        <f t="shared" si="3"/>
        <v>0.6881457147200325</v>
      </c>
      <c r="O40" s="50">
        <f t="shared" si="4"/>
        <v>0.78493981729573581</v>
      </c>
      <c r="P40" s="49">
        <f t="shared" si="5"/>
        <v>-133493.22831999999</v>
      </c>
      <c r="Q40" s="49">
        <f t="shared" si="6"/>
        <v>-137142.78942999998</v>
      </c>
    </row>
    <row r="41" spans="1:17" s="20" customFormat="1" x14ac:dyDescent="0.3">
      <c r="B41" s="61" t="s">
        <v>74</v>
      </c>
      <c r="C41" s="51" t="s">
        <v>75</v>
      </c>
      <c r="D41" s="52">
        <v>3376914.5835300004</v>
      </c>
      <c r="E41" s="52">
        <v>1611109.5252699999</v>
      </c>
      <c r="F41" s="52">
        <v>1945277.66616</v>
      </c>
      <c r="G41" s="52">
        <v>1170372.0573699998</v>
      </c>
      <c r="H41" s="52">
        <v>3311484.5841199998</v>
      </c>
      <c r="I41" s="52">
        <v>1924792.93304</v>
      </c>
      <c r="J41" s="52">
        <v>1965095.2045499999</v>
      </c>
      <c r="K41" s="52">
        <v>1252109.0282699999</v>
      </c>
      <c r="L41" s="53">
        <f t="shared" si="1"/>
        <v>1.0101875113947716</v>
      </c>
      <c r="M41" s="53">
        <f t="shared" si="2"/>
        <v>1.0698384504186431</v>
      </c>
      <c r="N41" s="53">
        <f t="shared" si="3"/>
        <v>0.59341819496110026</v>
      </c>
      <c r="O41" s="53">
        <f t="shared" si="4"/>
        <v>0.65051622269437082</v>
      </c>
      <c r="P41" s="52">
        <f t="shared" si="5"/>
        <v>19817.538389999885</v>
      </c>
      <c r="Q41" s="52">
        <f t="shared" si="6"/>
        <v>81736.970900000073</v>
      </c>
    </row>
    <row r="42" spans="1:17" s="15" customFormat="1" x14ac:dyDescent="0.3">
      <c r="B42" s="60" t="s">
        <v>76</v>
      </c>
      <c r="C42" s="48" t="s">
        <v>77</v>
      </c>
      <c r="D42" s="49">
        <v>1091084.07812</v>
      </c>
      <c r="E42" s="49">
        <v>246885.29913</v>
      </c>
      <c r="F42" s="49">
        <v>546671.11128999991</v>
      </c>
      <c r="G42" s="49">
        <v>106243.52213</v>
      </c>
      <c r="H42" s="49">
        <v>1626413.61381</v>
      </c>
      <c r="I42" s="49">
        <v>1010159.5076900001</v>
      </c>
      <c r="J42" s="49">
        <v>887452.95161999995</v>
      </c>
      <c r="K42" s="49">
        <v>547523.37495000008</v>
      </c>
      <c r="L42" s="50">
        <f t="shared" si="1"/>
        <v>1.6233763469334324</v>
      </c>
      <c r="M42" s="50">
        <f t="shared" si="2"/>
        <v>5.1534753740566721</v>
      </c>
      <c r="N42" s="50">
        <f t="shared" si="3"/>
        <v>0.54565022334083435</v>
      </c>
      <c r="O42" s="50">
        <f t="shared" si="4"/>
        <v>0.54201675159407126</v>
      </c>
      <c r="P42" s="49">
        <f t="shared" si="5"/>
        <v>340781.84033000004</v>
      </c>
      <c r="Q42" s="49">
        <f t="shared" si="6"/>
        <v>441279.85282000009</v>
      </c>
    </row>
    <row r="43" spans="1:17" s="15" customFormat="1" x14ac:dyDescent="0.3">
      <c r="B43" s="60" t="s">
        <v>78</v>
      </c>
      <c r="C43" s="48" t="s">
        <v>79</v>
      </c>
      <c r="D43" s="49">
        <v>1369693.3139899999</v>
      </c>
      <c r="E43" s="49">
        <v>954952.7</v>
      </c>
      <c r="F43" s="49">
        <v>831335.36872000003</v>
      </c>
      <c r="G43" s="49">
        <v>740192.32449000003</v>
      </c>
      <c r="H43" s="49">
        <v>985099.06712999998</v>
      </c>
      <c r="I43" s="49">
        <v>727398.00647999998</v>
      </c>
      <c r="J43" s="49">
        <v>674025.18767999997</v>
      </c>
      <c r="K43" s="49">
        <v>597941.63469000009</v>
      </c>
      <c r="L43" s="50">
        <f t="shared" si="1"/>
        <v>0.8107741027761044</v>
      </c>
      <c r="M43" s="50">
        <f t="shared" si="2"/>
        <v>0.80781928548365844</v>
      </c>
      <c r="N43" s="50">
        <f t="shared" si="3"/>
        <v>0.68422071461676792</v>
      </c>
      <c r="O43" s="50">
        <f t="shared" si="4"/>
        <v>0.82202814602632635</v>
      </c>
      <c r="P43" s="49">
        <f t="shared" si="5"/>
        <v>-157310.18104000005</v>
      </c>
      <c r="Q43" s="49">
        <f t="shared" si="6"/>
        <v>-142250.68979999993</v>
      </c>
    </row>
    <row r="44" spans="1:17" s="15" customFormat="1" x14ac:dyDescent="0.3">
      <c r="B44" s="60" t="s">
        <v>80</v>
      </c>
      <c r="C44" s="48" t="s">
        <v>81</v>
      </c>
      <c r="D44" s="49">
        <v>411703.16158999997</v>
      </c>
      <c r="E44" s="49">
        <v>0</v>
      </c>
      <c r="F44" s="49">
        <v>233836.73392</v>
      </c>
      <c r="G44" s="49">
        <v>0</v>
      </c>
      <c r="H44" s="49">
        <v>428351.42677999998</v>
      </c>
      <c r="I44" s="49">
        <v>0</v>
      </c>
      <c r="J44" s="49">
        <v>241032.72266999999</v>
      </c>
      <c r="K44" s="49">
        <v>0</v>
      </c>
      <c r="L44" s="50">
        <f t="shared" si="1"/>
        <v>1.0307735599508581</v>
      </c>
      <c r="M44" s="50">
        <v>0</v>
      </c>
      <c r="N44" s="50">
        <f t="shared" si="3"/>
        <v>0.56269854049953638</v>
      </c>
      <c r="O44" s="50">
        <v>0</v>
      </c>
      <c r="P44" s="49">
        <f t="shared" si="5"/>
        <v>7195.9887499999895</v>
      </c>
      <c r="Q44" s="49">
        <f t="shared" si="6"/>
        <v>0</v>
      </c>
    </row>
    <row r="45" spans="1:17" s="15" customFormat="1" ht="24" x14ac:dyDescent="0.3">
      <c r="B45" s="60" t="s">
        <v>82</v>
      </c>
      <c r="C45" s="48" t="s">
        <v>83</v>
      </c>
      <c r="D45" s="49">
        <v>504434.02982999996</v>
      </c>
      <c r="E45" s="49">
        <v>409271.52613999997</v>
      </c>
      <c r="F45" s="49">
        <v>333434.45223</v>
      </c>
      <c r="G45" s="49">
        <v>323936.21075000003</v>
      </c>
      <c r="H45" s="49">
        <v>271620.47639999999</v>
      </c>
      <c r="I45" s="49">
        <v>187235.41886999999</v>
      </c>
      <c r="J45" s="49">
        <v>162584.34258000003</v>
      </c>
      <c r="K45" s="49">
        <v>106644.01862999999</v>
      </c>
      <c r="L45" s="50">
        <f t="shared" si="1"/>
        <v>0.48760510946796481</v>
      </c>
      <c r="M45" s="50">
        <f t="shared" si="2"/>
        <v>0.32921302123986146</v>
      </c>
      <c r="N45" s="50">
        <f t="shared" si="3"/>
        <v>0.59857174516022615</v>
      </c>
      <c r="O45" s="50">
        <f t="shared" si="4"/>
        <v>0.56957182179320642</v>
      </c>
      <c r="P45" s="49">
        <f t="shared" si="5"/>
        <v>-170850.10964999997</v>
      </c>
      <c r="Q45" s="49">
        <f t="shared" si="6"/>
        <v>-217292.19212000002</v>
      </c>
    </row>
    <row r="46" spans="1:17" s="20" customFormat="1" x14ac:dyDescent="0.3">
      <c r="B46" s="61" t="s">
        <v>84</v>
      </c>
      <c r="C46" s="51" t="s">
        <v>85</v>
      </c>
      <c r="D46" s="52">
        <v>82558.500349999988</v>
      </c>
      <c r="E46" s="52">
        <v>70905.06087999999</v>
      </c>
      <c r="F46" s="52">
        <v>47960.773970000002</v>
      </c>
      <c r="G46" s="52">
        <v>43133.86335</v>
      </c>
      <c r="H46" s="52">
        <v>137888.67453999998</v>
      </c>
      <c r="I46" s="52">
        <v>119342.25803</v>
      </c>
      <c r="J46" s="52">
        <v>66411.409350000002</v>
      </c>
      <c r="K46" s="52">
        <v>98466.779819999996</v>
      </c>
      <c r="L46" s="53">
        <f t="shared" si="1"/>
        <v>1.3847026195102914</v>
      </c>
      <c r="M46" s="53">
        <f t="shared" si="2"/>
        <v>2.2828184672681306</v>
      </c>
      <c r="N46" s="53">
        <f t="shared" si="3"/>
        <v>0.48163063117076221</v>
      </c>
      <c r="O46" s="53">
        <f t="shared" si="4"/>
        <v>0.82507890704772513</v>
      </c>
      <c r="P46" s="52">
        <f t="shared" si="5"/>
        <v>18450.63538</v>
      </c>
      <c r="Q46" s="52">
        <f t="shared" si="6"/>
        <v>55332.916469999996</v>
      </c>
    </row>
    <row r="47" spans="1:17" s="15" customFormat="1" x14ac:dyDescent="0.3">
      <c r="B47" s="60" t="s">
        <v>86</v>
      </c>
      <c r="C47" s="48" t="s">
        <v>87</v>
      </c>
      <c r="D47" s="49">
        <v>326.5</v>
      </c>
      <c r="E47" s="49">
        <v>0</v>
      </c>
      <c r="F47" s="49">
        <v>98.04</v>
      </c>
      <c r="G47" s="49">
        <v>0</v>
      </c>
      <c r="H47" s="49">
        <v>672</v>
      </c>
      <c r="I47" s="49">
        <v>0</v>
      </c>
      <c r="J47" s="49">
        <v>165.8</v>
      </c>
      <c r="K47" s="49">
        <v>0</v>
      </c>
      <c r="L47" s="50">
        <f t="shared" si="1"/>
        <v>1.6911464708282333</v>
      </c>
      <c r="M47" s="50">
        <v>0</v>
      </c>
      <c r="N47" s="50">
        <f t="shared" si="3"/>
        <v>0.24672619047619049</v>
      </c>
      <c r="O47" s="50">
        <v>0</v>
      </c>
      <c r="P47" s="49">
        <f t="shared" si="5"/>
        <v>67.760000000000005</v>
      </c>
      <c r="Q47" s="49">
        <f t="shared" si="6"/>
        <v>0</v>
      </c>
    </row>
    <row r="48" spans="1:17" s="15" customFormat="1" x14ac:dyDescent="0.3">
      <c r="B48" s="60" t="s">
        <v>88</v>
      </c>
      <c r="C48" s="48" t="s">
        <v>89</v>
      </c>
      <c r="D48" s="49">
        <v>1581.52</v>
      </c>
      <c r="E48" s="49">
        <v>0</v>
      </c>
      <c r="F48" s="49">
        <v>273.08452</v>
      </c>
      <c r="G48" s="49">
        <v>0</v>
      </c>
      <c r="H48" s="49">
        <v>1066.6345100000001</v>
      </c>
      <c r="I48" s="49">
        <v>0</v>
      </c>
      <c r="J48" s="49">
        <v>42.039059999999999</v>
      </c>
      <c r="K48" s="49">
        <v>0</v>
      </c>
      <c r="L48" s="50">
        <f t="shared" si="1"/>
        <v>0.15394157090998786</v>
      </c>
      <c r="M48" s="50">
        <v>0</v>
      </c>
      <c r="N48" s="50">
        <f t="shared" si="3"/>
        <v>3.94128069229637E-2</v>
      </c>
      <c r="O48" s="50">
        <v>0</v>
      </c>
      <c r="P48" s="49">
        <f t="shared" si="5"/>
        <v>-231.04545999999999</v>
      </c>
      <c r="Q48" s="49">
        <f t="shared" si="6"/>
        <v>0</v>
      </c>
    </row>
    <row r="49" spans="2:17" s="15" customFormat="1" ht="24" x14ac:dyDescent="0.3">
      <c r="B49" s="60" t="s">
        <v>90</v>
      </c>
      <c r="C49" s="48" t="s">
        <v>91</v>
      </c>
      <c r="D49" s="49">
        <v>38340.743880000002</v>
      </c>
      <c r="E49" s="49">
        <v>36888.344880000004</v>
      </c>
      <c r="F49" s="49">
        <v>22913.79264</v>
      </c>
      <c r="G49" s="49">
        <v>22795.842639999999</v>
      </c>
      <c r="H49" s="49">
        <v>21186.710159999999</v>
      </c>
      <c r="I49" s="49">
        <v>17808.410159999999</v>
      </c>
      <c r="J49" s="49">
        <v>13742.30075</v>
      </c>
      <c r="K49" s="49">
        <v>13602.044539999999</v>
      </c>
      <c r="L49" s="50">
        <f t="shared" si="1"/>
        <v>0.59973924726936867</v>
      </c>
      <c r="M49" s="50">
        <f t="shared" si="2"/>
        <v>0.59668970148672684</v>
      </c>
      <c r="N49" s="50">
        <f t="shared" si="3"/>
        <v>0.64862834513803536</v>
      </c>
      <c r="O49" s="50">
        <f t="shared" si="4"/>
        <v>0.76379892521523096</v>
      </c>
      <c r="P49" s="49">
        <f t="shared" si="5"/>
        <v>-9171.4918899999993</v>
      </c>
      <c r="Q49" s="49">
        <f t="shared" si="6"/>
        <v>-9193.7981</v>
      </c>
    </row>
    <row r="50" spans="2:17" s="15" customFormat="1" ht="24" x14ac:dyDescent="0.3">
      <c r="B50" s="60" t="s">
        <v>92</v>
      </c>
      <c r="C50" s="48" t="s">
        <v>93</v>
      </c>
      <c r="D50" s="49">
        <v>0</v>
      </c>
      <c r="E50" s="49">
        <v>0</v>
      </c>
      <c r="F50" s="49">
        <v>0</v>
      </c>
      <c r="G50" s="49">
        <v>0</v>
      </c>
      <c r="H50" s="49">
        <v>2600</v>
      </c>
      <c r="I50" s="49">
        <v>2600</v>
      </c>
      <c r="J50" s="49">
        <v>0</v>
      </c>
      <c r="K50" s="49">
        <v>0</v>
      </c>
      <c r="L50" s="50">
        <v>0</v>
      </c>
      <c r="M50" s="50">
        <v>0</v>
      </c>
      <c r="N50" s="50">
        <f t="shared" si="3"/>
        <v>0</v>
      </c>
      <c r="O50" s="50">
        <f t="shared" si="4"/>
        <v>0</v>
      </c>
      <c r="P50" s="49">
        <f t="shared" si="5"/>
        <v>0</v>
      </c>
      <c r="Q50" s="49">
        <f t="shared" si="6"/>
        <v>0</v>
      </c>
    </row>
    <row r="51" spans="2:17" s="15" customFormat="1" x14ac:dyDescent="0.3">
      <c r="B51" s="60" t="s">
        <v>94</v>
      </c>
      <c r="C51" s="48" t="s">
        <v>95</v>
      </c>
      <c r="D51" s="49">
        <v>42309.736469999996</v>
      </c>
      <c r="E51" s="49">
        <v>34016.716</v>
      </c>
      <c r="F51" s="49">
        <v>24675.856809999997</v>
      </c>
      <c r="G51" s="49">
        <v>20338.020710000001</v>
      </c>
      <c r="H51" s="49">
        <v>112363.32987</v>
      </c>
      <c r="I51" s="49">
        <v>98933.847869999998</v>
      </c>
      <c r="J51" s="49">
        <v>52461.269540000001</v>
      </c>
      <c r="K51" s="49">
        <v>84864.735280000008</v>
      </c>
      <c r="L51" s="50">
        <f t="shared" si="1"/>
        <v>2.1260161275834544</v>
      </c>
      <c r="M51" s="50">
        <f t="shared" si="2"/>
        <v>4.1727135835923734</v>
      </c>
      <c r="N51" s="50">
        <f t="shared" si="3"/>
        <v>0.46688959468089497</v>
      </c>
      <c r="O51" s="50">
        <f t="shared" si="4"/>
        <v>0.85779272824314956</v>
      </c>
      <c r="P51" s="49">
        <f t="shared" si="5"/>
        <v>27785.412730000004</v>
      </c>
      <c r="Q51" s="49">
        <f t="shared" si="6"/>
        <v>64526.714570000011</v>
      </c>
    </row>
    <row r="52" spans="2:17" s="20" customFormat="1" x14ac:dyDescent="0.3">
      <c r="B52" s="61" t="s">
        <v>96</v>
      </c>
      <c r="C52" s="51" t="s">
        <v>97</v>
      </c>
      <c r="D52" s="52">
        <v>20318640.310419999</v>
      </c>
      <c r="E52" s="52">
        <v>15680225.06463</v>
      </c>
      <c r="F52" s="52">
        <v>14761084.636229999</v>
      </c>
      <c r="G52" s="52">
        <v>11501242.75281</v>
      </c>
      <c r="H52" s="52">
        <v>18135094.501009997</v>
      </c>
      <c r="I52" s="52">
        <v>13259386.11362</v>
      </c>
      <c r="J52" s="52">
        <v>15028239.13326</v>
      </c>
      <c r="K52" s="52">
        <v>11677934.79342</v>
      </c>
      <c r="L52" s="53">
        <f t="shared" si="1"/>
        <v>1.018098568202386</v>
      </c>
      <c r="M52" s="53">
        <f t="shared" si="2"/>
        <v>1.0153628650753268</v>
      </c>
      <c r="N52" s="53">
        <f t="shared" si="3"/>
        <v>0.82868270316556847</v>
      </c>
      <c r="O52" s="53">
        <f t="shared" si="4"/>
        <v>0.88072967280321235</v>
      </c>
      <c r="P52" s="52">
        <f t="shared" si="5"/>
        <v>267154.49703000113</v>
      </c>
      <c r="Q52" s="52">
        <f t="shared" si="6"/>
        <v>176692.04061000049</v>
      </c>
    </row>
    <row r="53" spans="2:17" s="15" customFormat="1" x14ac:dyDescent="0.3">
      <c r="B53" s="60" t="s">
        <v>98</v>
      </c>
      <c r="C53" s="48" t="s">
        <v>99</v>
      </c>
      <c r="D53" s="49">
        <v>4437859.49541</v>
      </c>
      <c r="E53" s="49">
        <v>3196428.46</v>
      </c>
      <c r="F53" s="49">
        <v>3240694.3823000002</v>
      </c>
      <c r="G53" s="49">
        <v>2394238.1160599999</v>
      </c>
      <c r="H53" s="49">
        <v>4167485.2332700002</v>
      </c>
      <c r="I53" s="49">
        <v>2845945.2077100002</v>
      </c>
      <c r="J53" s="49">
        <v>3525855.1141300001</v>
      </c>
      <c r="K53" s="49">
        <v>2620052.25875</v>
      </c>
      <c r="L53" s="50">
        <f t="shared" si="1"/>
        <v>1.0879937131336694</v>
      </c>
      <c r="M53" s="50">
        <f t="shared" si="2"/>
        <v>1.0943156577348303</v>
      </c>
      <c r="N53" s="50">
        <f t="shared" si="3"/>
        <v>0.84603901796274694</v>
      </c>
      <c r="O53" s="50">
        <f t="shared" si="4"/>
        <v>0.92062638860789392</v>
      </c>
      <c r="P53" s="49">
        <f t="shared" si="5"/>
        <v>285160.73182999995</v>
      </c>
      <c r="Q53" s="49">
        <f t="shared" si="6"/>
        <v>225814.14269000012</v>
      </c>
    </row>
    <row r="54" spans="2:17" s="15" customFormat="1" x14ac:dyDescent="0.3">
      <c r="B54" s="60" t="s">
        <v>100</v>
      </c>
      <c r="C54" s="48" t="s">
        <v>101</v>
      </c>
      <c r="D54" s="49">
        <v>12056957.535319999</v>
      </c>
      <c r="E54" s="49">
        <v>9314725.6164699998</v>
      </c>
      <c r="F54" s="49">
        <v>8961131.9991599992</v>
      </c>
      <c r="G54" s="49">
        <v>7008621.9406499993</v>
      </c>
      <c r="H54" s="49">
        <v>11007286.86716</v>
      </c>
      <c r="I54" s="49">
        <v>8074703.2261099992</v>
      </c>
      <c r="J54" s="49">
        <v>9182201.4285000004</v>
      </c>
      <c r="K54" s="49">
        <v>7169613.63858</v>
      </c>
      <c r="L54" s="50">
        <f t="shared" si="1"/>
        <v>1.0246698106177572</v>
      </c>
      <c r="M54" s="50">
        <f t="shared" si="2"/>
        <v>1.0229705210658102</v>
      </c>
      <c r="N54" s="50">
        <f t="shared" si="3"/>
        <v>0.83419297955201821</v>
      </c>
      <c r="O54" s="50">
        <f t="shared" si="4"/>
        <v>0.88791048262884242</v>
      </c>
      <c r="P54" s="49">
        <f t="shared" si="5"/>
        <v>221069.4293400012</v>
      </c>
      <c r="Q54" s="49">
        <f t="shared" si="6"/>
        <v>160991.69793000072</v>
      </c>
    </row>
    <row r="55" spans="2:17" s="15" customFormat="1" x14ac:dyDescent="0.3">
      <c r="B55" s="60" t="s">
        <v>102</v>
      </c>
      <c r="C55" s="48" t="s">
        <v>103</v>
      </c>
      <c r="D55" s="49">
        <v>1558602.7</v>
      </c>
      <c r="E55" s="49">
        <v>1558602.7</v>
      </c>
      <c r="F55" s="49">
        <v>1084570.6070699999</v>
      </c>
      <c r="G55" s="49">
        <v>1084570.6070699999</v>
      </c>
      <c r="H55" s="49">
        <v>1354696.63</v>
      </c>
      <c r="I55" s="49">
        <v>1354696.63</v>
      </c>
      <c r="J55" s="49">
        <v>1150934.4178299999</v>
      </c>
      <c r="K55" s="49">
        <v>1150934.4178299999</v>
      </c>
      <c r="L55" s="50">
        <f t="shared" si="1"/>
        <v>1.0611890183335171</v>
      </c>
      <c r="M55" s="50">
        <f t="shared" si="2"/>
        <v>1.0611890183335171</v>
      </c>
      <c r="N55" s="50">
        <f t="shared" si="3"/>
        <v>0.84958830807012486</v>
      </c>
      <c r="O55" s="50">
        <f t="shared" si="4"/>
        <v>0.84958830807012486</v>
      </c>
      <c r="P55" s="49">
        <f t="shared" si="5"/>
        <v>66363.810760000022</v>
      </c>
      <c r="Q55" s="49">
        <f t="shared" si="6"/>
        <v>66363.810760000022</v>
      </c>
    </row>
    <row r="56" spans="2:17" s="15" customFormat="1" ht="24" x14ac:dyDescent="0.3">
      <c r="B56" s="60" t="s">
        <v>104</v>
      </c>
      <c r="C56" s="48" t="s">
        <v>105</v>
      </c>
      <c r="D56" s="49">
        <v>79357.019</v>
      </c>
      <c r="E56" s="49">
        <v>79061.2</v>
      </c>
      <c r="F56" s="49">
        <v>55579.873439999996</v>
      </c>
      <c r="G56" s="49">
        <v>55490.57344</v>
      </c>
      <c r="H56" s="49">
        <v>70159.5</v>
      </c>
      <c r="I56" s="49">
        <v>69909.5</v>
      </c>
      <c r="J56" s="49">
        <v>51532.683509999995</v>
      </c>
      <c r="K56" s="49">
        <v>51529.283510000001</v>
      </c>
      <c r="L56" s="50">
        <f t="shared" si="1"/>
        <v>0.92718245509556529</v>
      </c>
      <c r="M56" s="50">
        <f t="shared" si="2"/>
        <v>0.92861328178049551</v>
      </c>
      <c r="N56" s="50">
        <f t="shared" si="3"/>
        <v>0.73450756504821146</v>
      </c>
      <c r="O56" s="50">
        <f t="shared" si="4"/>
        <v>0.73708556791280155</v>
      </c>
      <c r="P56" s="49">
        <f t="shared" si="5"/>
        <v>-4047.1899300000005</v>
      </c>
      <c r="Q56" s="49">
        <f t="shared" si="6"/>
        <v>-3961.289929999999</v>
      </c>
    </row>
    <row r="57" spans="2:17" s="15" customFormat="1" x14ac:dyDescent="0.3">
      <c r="B57" s="60" t="s">
        <v>106</v>
      </c>
      <c r="C57" s="48" t="s">
        <v>107</v>
      </c>
      <c r="D57" s="49">
        <v>384503.72138</v>
      </c>
      <c r="E57" s="49">
        <v>356406.5</v>
      </c>
      <c r="F57" s="49">
        <v>324425.66417</v>
      </c>
      <c r="G57" s="49">
        <v>305261.44844999997</v>
      </c>
      <c r="H57" s="49">
        <v>294820.99027999997</v>
      </c>
      <c r="I57" s="49">
        <v>264555.8</v>
      </c>
      <c r="J57" s="49">
        <v>224958.27271000002</v>
      </c>
      <c r="K57" s="49">
        <v>219228.36075999998</v>
      </c>
      <c r="L57" s="50">
        <f t="shared" si="1"/>
        <v>0.69340467649353787</v>
      </c>
      <c r="M57" s="50">
        <f t="shared" si="2"/>
        <v>0.71816589311607193</v>
      </c>
      <c r="N57" s="50">
        <f t="shared" si="3"/>
        <v>0.76303343427600145</v>
      </c>
      <c r="O57" s="50">
        <f t="shared" si="4"/>
        <v>0.82866586466824765</v>
      </c>
      <c r="P57" s="49">
        <f t="shared" si="5"/>
        <v>-99467.391459999984</v>
      </c>
      <c r="Q57" s="49">
        <f t="shared" si="6"/>
        <v>-86033.087689999986</v>
      </c>
    </row>
    <row r="58" spans="2:17" s="15" customFormat="1" x14ac:dyDescent="0.3">
      <c r="B58" s="60" t="s">
        <v>108</v>
      </c>
      <c r="C58" s="48" t="s">
        <v>109</v>
      </c>
      <c r="D58" s="49">
        <v>1801359.83931</v>
      </c>
      <c r="E58" s="49">
        <v>1175000.58816</v>
      </c>
      <c r="F58" s="49">
        <v>1094682.1100899999</v>
      </c>
      <c r="G58" s="49">
        <v>653060.06713999994</v>
      </c>
      <c r="H58" s="49">
        <v>1240645.2803</v>
      </c>
      <c r="I58" s="49">
        <v>649575.74979999999</v>
      </c>
      <c r="J58" s="49">
        <v>892757.21658000001</v>
      </c>
      <c r="K58" s="49">
        <v>466576.83399000001</v>
      </c>
      <c r="L58" s="50">
        <f t="shared" si="1"/>
        <v>0.81554015394167856</v>
      </c>
      <c r="M58" s="50">
        <f t="shared" si="2"/>
        <v>0.71444704318443264</v>
      </c>
      <c r="N58" s="50">
        <f t="shared" si="3"/>
        <v>0.71959103118026024</v>
      </c>
      <c r="O58" s="50">
        <f t="shared" si="4"/>
        <v>0.71827932944488138</v>
      </c>
      <c r="P58" s="49">
        <f t="shared" si="5"/>
        <v>-201924.89350999985</v>
      </c>
      <c r="Q58" s="49">
        <f t="shared" si="6"/>
        <v>-186483.23314999993</v>
      </c>
    </row>
    <row r="59" spans="2:17" s="20" customFormat="1" x14ac:dyDescent="0.3">
      <c r="B59" s="61" t="s">
        <v>110</v>
      </c>
      <c r="C59" s="51" t="s">
        <v>111</v>
      </c>
      <c r="D59" s="52">
        <v>1757744.4078900001</v>
      </c>
      <c r="E59" s="52">
        <v>526403.44718000002</v>
      </c>
      <c r="F59" s="52">
        <v>1239827.3021099998</v>
      </c>
      <c r="G59" s="52">
        <v>360783.4399</v>
      </c>
      <c r="H59" s="52">
        <v>1611162.12977</v>
      </c>
      <c r="I59" s="52">
        <v>455857.38161000004</v>
      </c>
      <c r="J59" s="52">
        <v>1206100.8035200001</v>
      </c>
      <c r="K59" s="52">
        <v>381300.43223000003</v>
      </c>
      <c r="L59" s="53">
        <f t="shared" si="1"/>
        <v>0.97279742224372512</v>
      </c>
      <c r="M59" s="53">
        <f t="shared" si="2"/>
        <v>1.0568678882148439</v>
      </c>
      <c r="N59" s="53">
        <f t="shared" si="3"/>
        <v>0.74859058640620846</v>
      </c>
      <c r="O59" s="53">
        <f t="shared" si="4"/>
        <v>0.83644676517756655</v>
      </c>
      <c r="P59" s="52">
        <f t="shared" si="5"/>
        <v>-33726.498589999741</v>
      </c>
      <c r="Q59" s="52">
        <f t="shared" si="6"/>
        <v>20516.992330000037</v>
      </c>
    </row>
    <row r="60" spans="2:17" s="15" customFormat="1" x14ac:dyDescent="0.3">
      <c r="B60" s="60" t="s">
        <v>112</v>
      </c>
      <c r="C60" s="48" t="s">
        <v>113</v>
      </c>
      <c r="D60" s="49">
        <v>1431514.94175</v>
      </c>
      <c r="E60" s="49">
        <v>311425.27133999998</v>
      </c>
      <c r="F60" s="49">
        <v>1020369.97727</v>
      </c>
      <c r="G60" s="49">
        <v>223270.26231999998</v>
      </c>
      <c r="H60" s="49">
        <v>1418571.8992999999</v>
      </c>
      <c r="I60" s="49">
        <v>389730.22639999999</v>
      </c>
      <c r="J60" s="49">
        <v>1068254.26557</v>
      </c>
      <c r="K60" s="49">
        <v>335998.39835000003</v>
      </c>
      <c r="L60" s="50">
        <f t="shared" si="1"/>
        <v>1.0469283586999634</v>
      </c>
      <c r="M60" s="50">
        <f t="shared" si="2"/>
        <v>1.5048954341641501</v>
      </c>
      <c r="N60" s="50">
        <f t="shared" si="3"/>
        <v>0.75304908133111503</v>
      </c>
      <c r="O60" s="50">
        <f t="shared" si="4"/>
        <v>0.86213071399072794</v>
      </c>
      <c r="P60" s="49">
        <f t="shared" si="5"/>
        <v>47884.288300000015</v>
      </c>
      <c r="Q60" s="49">
        <f t="shared" si="6"/>
        <v>112728.13603000005</v>
      </c>
    </row>
    <row r="61" spans="2:17" s="15" customFormat="1" x14ac:dyDescent="0.3">
      <c r="B61" s="60" t="s">
        <v>114</v>
      </c>
      <c r="C61" s="48" t="s">
        <v>115</v>
      </c>
      <c r="D61" s="49">
        <v>28677.806499999999</v>
      </c>
      <c r="E61" s="49">
        <v>28018.2</v>
      </c>
      <c r="F61" s="49">
        <v>19649.9565</v>
      </c>
      <c r="G61" s="49">
        <v>19124.21</v>
      </c>
      <c r="H61" s="49">
        <v>22838.799999999999</v>
      </c>
      <c r="I61" s="49">
        <v>22710.799999999999</v>
      </c>
      <c r="J61" s="49">
        <v>18877.669000000002</v>
      </c>
      <c r="K61" s="49">
        <v>18877.669000000002</v>
      </c>
      <c r="L61" s="50">
        <f t="shared" si="1"/>
        <v>0.96069775014514669</v>
      </c>
      <c r="M61" s="50">
        <f t="shared" si="2"/>
        <v>0.98710843480593458</v>
      </c>
      <c r="N61" s="50">
        <f t="shared" si="3"/>
        <v>0.82656133422071221</v>
      </c>
      <c r="O61" s="50">
        <f t="shared" si="4"/>
        <v>0.83121990418655456</v>
      </c>
      <c r="P61" s="49">
        <f t="shared" si="5"/>
        <v>-772.28749999999854</v>
      </c>
      <c r="Q61" s="49">
        <f t="shared" si="6"/>
        <v>-246.54099999999744</v>
      </c>
    </row>
    <row r="62" spans="2:17" s="15" customFormat="1" ht="16.2" customHeight="1" x14ac:dyDescent="0.3">
      <c r="B62" s="60" t="s">
        <v>116</v>
      </c>
      <c r="C62" s="48" t="s">
        <v>117</v>
      </c>
      <c r="D62" s="49">
        <v>297551.65963999997</v>
      </c>
      <c r="E62" s="49">
        <v>186959.97584</v>
      </c>
      <c r="F62" s="49">
        <v>199807.36834000002</v>
      </c>
      <c r="G62" s="49">
        <v>118388.96758</v>
      </c>
      <c r="H62" s="49">
        <v>169751.43046999999</v>
      </c>
      <c r="I62" s="49">
        <v>43416.355210000002</v>
      </c>
      <c r="J62" s="49">
        <v>118968.86895</v>
      </c>
      <c r="K62" s="49">
        <v>26424.364879999997</v>
      </c>
      <c r="L62" s="50">
        <f t="shared" si="1"/>
        <v>0.59541782637143759</v>
      </c>
      <c r="M62" s="50">
        <f t="shared" si="2"/>
        <v>0.22319955499353464</v>
      </c>
      <c r="N62" s="50">
        <f t="shared" si="3"/>
        <v>0.70084162837747199</v>
      </c>
      <c r="O62" s="50">
        <f t="shared" si="4"/>
        <v>0.60862697368741181</v>
      </c>
      <c r="P62" s="49">
        <f t="shared" si="5"/>
        <v>-80838.499390000012</v>
      </c>
      <c r="Q62" s="49">
        <f t="shared" si="6"/>
        <v>-91964.602700000003</v>
      </c>
    </row>
    <row r="63" spans="2:17" s="20" customFormat="1" x14ac:dyDescent="0.3">
      <c r="B63" s="61" t="s">
        <v>118</v>
      </c>
      <c r="C63" s="51" t="s">
        <v>119</v>
      </c>
      <c r="D63" s="52">
        <v>8078844.2784099998</v>
      </c>
      <c r="E63" s="52">
        <v>8078457.2784099998</v>
      </c>
      <c r="F63" s="52">
        <v>5500331.3847599998</v>
      </c>
      <c r="G63" s="52">
        <v>5500265.8847599998</v>
      </c>
      <c r="H63" s="52">
        <v>7919520.4061599998</v>
      </c>
      <c r="I63" s="52">
        <v>7916905.4061599998</v>
      </c>
      <c r="J63" s="52">
        <v>6875319.0735900002</v>
      </c>
      <c r="K63" s="52">
        <v>6873989.34559</v>
      </c>
      <c r="L63" s="53">
        <f t="shared" si="1"/>
        <v>1.2499826997041918</v>
      </c>
      <c r="M63" s="53">
        <f t="shared" si="2"/>
        <v>1.2497558281021066</v>
      </c>
      <c r="N63" s="53">
        <f t="shared" si="3"/>
        <v>0.86814841315923708</v>
      </c>
      <c r="O63" s="53">
        <f t="shared" si="4"/>
        <v>0.86826720706318838</v>
      </c>
      <c r="P63" s="52">
        <f t="shared" si="5"/>
        <v>1374987.6888300003</v>
      </c>
      <c r="Q63" s="52">
        <f t="shared" si="6"/>
        <v>1373723.4608300002</v>
      </c>
    </row>
    <row r="64" spans="2:17" s="15" customFormat="1" x14ac:dyDescent="0.3">
      <c r="B64" s="60" t="s">
        <v>120</v>
      </c>
      <c r="C64" s="48" t="s">
        <v>121</v>
      </c>
      <c r="D64" s="49">
        <v>1805352.4400200001</v>
      </c>
      <c r="E64" s="49">
        <v>1805352.4400200001</v>
      </c>
      <c r="F64" s="49">
        <v>1139819.2340899999</v>
      </c>
      <c r="G64" s="49">
        <v>1139819.2340899999</v>
      </c>
      <c r="H64" s="49">
        <v>1226790.82094</v>
      </c>
      <c r="I64" s="49">
        <v>1226790.82094</v>
      </c>
      <c r="J64" s="49">
        <v>903927.76627000002</v>
      </c>
      <c r="K64" s="49">
        <v>903927.76627000002</v>
      </c>
      <c r="L64" s="50">
        <f t="shared" si="1"/>
        <v>0.7930448436340618</v>
      </c>
      <c r="M64" s="50">
        <f t="shared" si="2"/>
        <v>0.7930448436340618</v>
      </c>
      <c r="N64" s="50">
        <f t="shared" si="3"/>
        <v>0.73682305967808459</v>
      </c>
      <c r="O64" s="50">
        <f t="shared" si="4"/>
        <v>0.73682305967808459</v>
      </c>
      <c r="P64" s="49">
        <f t="shared" si="5"/>
        <v>-235891.4678199999</v>
      </c>
      <c r="Q64" s="49">
        <f t="shared" si="6"/>
        <v>-235891.4678199999</v>
      </c>
    </row>
    <row r="65" spans="2:17" s="15" customFormat="1" x14ac:dyDescent="0.3">
      <c r="B65" s="60" t="s">
        <v>122</v>
      </c>
      <c r="C65" s="48" t="s">
        <v>123</v>
      </c>
      <c r="D65" s="49">
        <v>22525.404420000003</v>
      </c>
      <c r="E65" s="49">
        <v>22525.404420000003</v>
      </c>
      <c r="F65" s="49">
        <v>12203.28242</v>
      </c>
      <c r="G65" s="49">
        <v>12203.28242</v>
      </c>
      <c r="H65" s="49">
        <v>14105</v>
      </c>
      <c r="I65" s="49">
        <v>14105</v>
      </c>
      <c r="J65" s="49">
        <v>3799.1460000000002</v>
      </c>
      <c r="K65" s="49">
        <v>3799.1460000000002</v>
      </c>
      <c r="L65" s="50">
        <f t="shared" si="1"/>
        <v>0.31132164849135729</v>
      </c>
      <c r="M65" s="50">
        <f t="shared" si="2"/>
        <v>0.31132164849135729</v>
      </c>
      <c r="N65" s="50">
        <f t="shared" si="3"/>
        <v>0.26934746543778804</v>
      </c>
      <c r="O65" s="50">
        <f t="shared" si="4"/>
        <v>0.26934746543778804</v>
      </c>
      <c r="P65" s="49">
        <f t="shared" si="5"/>
        <v>-8404.1364199999989</v>
      </c>
      <c r="Q65" s="49">
        <f t="shared" si="6"/>
        <v>-8404.1364199999989</v>
      </c>
    </row>
    <row r="66" spans="2:17" s="15" customFormat="1" x14ac:dyDescent="0.3">
      <c r="B66" s="60" t="s">
        <v>124</v>
      </c>
      <c r="C66" s="48" t="s">
        <v>125</v>
      </c>
      <c r="D66" s="49">
        <v>25294.799999999999</v>
      </c>
      <c r="E66" s="49">
        <v>25294.799999999999</v>
      </c>
      <c r="F66" s="49">
        <v>17484.78083</v>
      </c>
      <c r="G66" s="49">
        <v>17484.78083</v>
      </c>
      <c r="H66" s="49">
        <v>22296.248</v>
      </c>
      <c r="I66" s="49">
        <v>22296.248</v>
      </c>
      <c r="J66" s="49">
        <v>15418.86384</v>
      </c>
      <c r="K66" s="49">
        <v>15418.86384</v>
      </c>
      <c r="L66" s="50">
        <f t="shared" si="1"/>
        <v>0.88184484494908022</v>
      </c>
      <c r="M66" s="50">
        <f t="shared" si="2"/>
        <v>0.88184484494908022</v>
      </c>
      <c r="N66" s="50">
        <f t="shared" si="3"/>
        <v>0.69154522500826154</v>
      </c>
      <c r="O66" s="50">
        <f t="shared" si="4"/>
        <v>0.69154522500826154</v>
      </c>
      <c r="P66" s="49">
        <f t="shared" si="5"/>
        <v>-2065.9169899999997</v>
      </c>
      <c r="Q66" s="49">
        <f t="shared" si="6"/>
        <v>-2065.9169899999997</v>
      </c>
    </row>
    <row r="67" spans="2:17" s="15" customFormat="1" x14ac:dyDescent="0.3">
      <c r="B67" s="60" t="s">
        <v>126</v>
      </c>
      <c r="C67" s="48" t="s">
        <v>127</v>
      </c>
      <c r="D67" s="49">
        <v>71150.23</v>
      </c>
      <c r="E67" s="49">
        <v>71150.23</v>
      </c>
      <c r="F67" s="49">
        <v>50969.102700000003</v>
      </c>
      <c r="G67" s="49">
        <v>50969.102700000003</v>
      </c>
      <c r="H67" s="49">
        <v>58721.794999999998</v>
      </c>
      <c r="I67" s="49">
        <v>58721.794999999998</v>
      </c>
      <c r="J67" s="49">
        <v>30834.612129999998</v>
      </c>
      <c r="K67" s="49">
        <v>30834.612129999998</v>
      </c>
      <c r="L67" s="50">
        <f t="shared" si="1"/>
        <v>0.6049667444900888</v>
      </c>
      <c r="M67" s="50">
        <f t="shared" si="2"/>
        <v>0.6049667444900888</v>
      </c>
      <c r="N67" s="50">
        <f t="shared" si="3"/>
        <v>0.52509655282165679</v>
      </c>
      <c r="O67" s="50">
        <f t="shared" si="4"/>
        <v>0.52509655282165679</v>
      </c>
      <c r="P67" s="49">
        <f t="shared" si="5"/>
        <v>-20134.490570000005</v>
      </c>
      <c r="Q67" s="49">
        <f t="shared" si="6"/>
        <v>-20134.490570000005</v>
      </c>
    </row>
    <row r="68" spans="2:17" s="15" customFormat="1" ht="24" x14ac:dyDescent="0.3">
      <c r="B68" s="60" t="s">
        <v>128</v>
      </c>
      <c r="C68" s="48" t="s">
        <v>129</v>
      </c>
      <c r="D68" s="49">
        <v>47390.885880000002</v>
      </c>
      <c r="E68" s="49">
        <v>47390.885880000002</v>
      </c>
      <c r="F68" s="49">
        <v>30112.372090000001</v>
      </c>
      <c r="G68" s="49">
        <v>30112.372090000001</v>
      </c>
      <c r="H68" s="49">
        <v>41451.744039999998</v>
      </c>
      <c r="I68" s="49">
        <v>41451.744039999998</v>
      </c>
      <c r="J68" s="49">
        <v>31366.026839999999</v>
      </c>
      <c r="K68" s="49">
        <v>31366.026839999999</v>
      </c>
      <c r="L68" s="50">
        <f t="shared" si="1"/>
        <v>1.0416325471222616</v>
      </c>
      <c r="M68" s="50">
        <f t="shared" si="2"/>
        <v>1.0416325471222616</v>
      </c>
      <c r="N68" s="50">
        <f t="shared" si="3"/>
        <v>0.75668774779976666</v>
      </c>
      <c r="O68" s="50">
        <f t="shared" si="4"/>
        <v>0.75668774779976666</v>
      </c>
      <c r="P68" s="49">
        <f t="shared" si="5"/>
        <v>1253.6547499999979</v>
      </c>
      <c r="Q68" s="49">
        <f t="shared" si="6"/>
        <v>1253.6547499999979</v>
      </c>
    </row>
    <row r="69" spans="2:17" s="15" customFormat="1" x14ac:dyDescent="0.3">
      <c r="B69" s="60" t="s">
        <v>130</v>
      </c>
      <c r="C69" s="48" t="s">
        <v>131</v>
      </c>
      <c r="D69" s="49">
        <v>6107130.5180900004</v>
      </c>
      <c r="E69" s="49">
        <v>6106743.5180900004</v>
      </c>
      <c r="F69" s="49">
        <v>4249742.6126300003</v>
      </c>
      <c r="G69" s="49">
        <v>4249677.1126300003</v>
      </c>
      <c r="H69" s="49">
        <v>6556154.7981799999</v>
      </c>
      <c r="I69" s="49">
        <v>6553539.7981799999</v>
      </c>
      <c r="J69" s="49">
        <v>5889972.6585100004</v>
      </c>
      <c r="K69" s="49">
        <v>5888642.9305100003</v>
      </c>
      <c r="L69" s="50">
        <f t="shared" si="1"/>
        <v>1.3859598557816954</v>
      </c>
      <c r="M69" s="50">
        <f t="shared" si="2"/>
        <v>1.3856683165431578</v>
      </c>
      <c r="N69" s="50">
        <f t="shared" si="3"/>
        <v>0.89838828395953485</v>
      </c>
      <c r="O69" s="50">
        <f t="shared" si="4"/>
        <v>0.89854385749596732</v>
      </c>
      <c r="P69" s="49">
        <f t="shared" si="5"/>
        <v>1640230.0458800001</v>
      </c>
      <c r="Q69" s="49">
        <f t="shared" si="6"/>
        <v>1638965.81788</v>
      </c>
    </row>
    <row r="70" spans="2:17" s="20" customFormat="1" x14ac:dyDescent="0.3">
      <c r="B70" s="61" t="s">
        <v>132</v>
      </c>
      <c r="C70" s="51" t="s">
        <v>133</v>
      </c>
      <c r="D70" s="52">
        <v>9886853.3746399991</v>
      </c>
      <c r="E70" s="52">
        <v>9712509.2968899999</v>
      </c>
      <c r="F70" s="52">
        <v>6925421.12213</v>
      </c>
      <c r="G70" s="52">
        <v>6872287.9301499994</v>
      </c>
      <c r="H70" s="52">
        <v>10262195.206979999</v>
      </c>
      <c r="I70" s="52">
        <v>10074874.45056</v>
      </c>
      <c r="J70" s="52">
        <v>7659732.6229999997</v>
      </c>
      <c r="K70" s="52">
        <v>7585887.64647</v>
      </c>
      <c r="L70" s="53">
        <f t="shared" si="1"/>
        <v>1.106031313897075</v>
      </c>
      <c r="M70" s="53">
        <f t="shared" si="2"/>
        <v>1.103837284405577</v>
      </c>
      <c r="N70" s="53">
        <f t="shared" si="3"/>
        <v>0.74640293509424838</v>
      </c>
      <c r="O70" s="53">
        <f t="shared" si="4"/>
        <v>0.75295108476992956</v>
      </c>
      <c r="P70" s="52">
        <f t="shared" si="5"/>
        <v>734311.50086999964</v>
      </c>
      <c r="Q70" s="52">
        <f t="shared" si="6"/>
        <v>713599.71632000059</v>
      </c>
    </row>
    <row r="71" spans="2:17" s="15" customFormat="1" x14ac:dyDescent="0.3">
      <c r="B71" s="60" t="s">
        <v>134</v>
      </c>
      <c r="C71" s="48" t="s">
        <v>135</v>
      </c>
      <c r="D71" s="49">
        <v>252109.27163999999</v>
      </c>
      <c r="E71" s="49">
        <v>149796.5</v>
      </c>
      <c r="F71" s="49">
        <v>187302.36166</v>
      </c>
      <c r="G71" s="49">
        <v>115011.75901000001</v>
      </c>
      <c r="H71" s="49">
        <v>292181.55852999998</v>
      </c>
      <c r="I71" s="49">
        <v>168712.2</v>
      </c>
      <c r="J71" s="49">
        <v>211735.64726</v>
      </c>
      <c r="K71" s="49">
        <v>130145.17909000001</v>
      </c>
      <c r="L71" s="50">
        <f t="shared" si="1"/>
        <v>1.1304483583840359</v>
      </c>
      <c r="M71" s="50">
        <f t="shared" si="2"/>
        <v>1.1315815027112504</v>
      </c>
      <c r="N71" s="50">
        <f t="shared" si="3"/>
        <v>0.72467149646701556</v>
      </c>
      <c r="O71" s="50">
        <f t="shared" si="4"/>
        <v>0.77140348528440739</v>
      </c>
      <c r="P71" s="49">
        <f t="shared" si="5"/>
        <v>24433.285600000003</v>
      </c>
      <c r="Q71" s="49">
        <f t="shared" si="6"/>
        <v>15133.420079999996</v>
      </c>
    </row>
    <row r="72" spans="2:17" s="15" customFormat="1" x14ac:dyDescent="0.3">
      <c r="B72" s="60" t="s">
        <v>136</v>
      </c>
      <c r="C72" s="48" t="s">
        <v>137</v>
      </c>
      <c r="D72" s="49">
        <v>1779813.2962400001</v>
      </c>
      <c r="E72" s="49">
        <v>1778461.7642699999</v>
      </c>
      <c r="F72" s="49">
        <v>1311219.98654</v>
      </c>
      <c r="G72" s="49">
        <v>1310089.5885599998</v>
      </c>
      <c r="H72" s="49">
        <v>1947696.6976099999</v>
      </c>
      <c r="I72" s="49">
        <v>1946931.6976099999</v>
      </c>
      <c r="J72" s="49">
        <v>1539816.6187200001</v>
      </c>
      <c r="K72" s="49">
        <v>1539283.73129</v>
      </c>
      <c r="L72" s="50">
        <f t="shared" si="1"/>
        <v>1.1743388863246456</v>
      </c>
      <c r="M72" s="50">
        <f t="shared" si="2"/>
        <v>1.1749453966594159</v>
      </c>
      <c r="N72" s="50">
        <f t="shared" si="3"/>
        <v>0.79058336988992917</v>
      </c>
      <c r="O72" s="50">
        <f t="shared" si="4"/>
        <v>0.79062030433814534</v>
      </c>
      <c r="P72" s="49">
        <f t="shared" si="5"/>
        <v>228596.63218000019</v>
      </c>
      <c r="Q72" s="49">
        <f t="shared" si="6"/>
        <v>229194.1427300002</v>
      </c>
    </row>
    <row r="73" spans="2:17" s="15" customFormat="1" x14ac:dyDescent="0.3">
      <c r="B73" s="60" t="s">
        <v>138</v>
      </c>
      <c r="C73" s="48" t="s">
        <v>139</v>
      </c>
      <c r="D73" s="49">
        <v>6399781.02324</v>
      </c>
      <c r="E73" s="49">
        <v>6343113.6426200001</v>
      </c>
      <c r="F73" s="49">
        <v>4658940.72291</v>
      </c>
      <c r="G73" s="49">
        <v>4640150.4939099997</v>
      </c>
      <c r="H73" s="49">
        <v>6644498.2359300004</v>
      </c>
      <c r="I73" s="49">
        <v>6596457.2377700005</v>
      </c>
      <c r="J73" s="49">
        <v>5113823.9019799996</v>
      </c>
      <c r="K73" s="49">
        <v>5096683.9786800006</v>
      </c>
      <c r="L73" s="50">
        <f t="shared" ref="L73:L89" si="12">J73/F73</f>
        <v>1.0976366101489863</v>
      </c>
      <c r="M73" s="50">
        <f t="shared" ref="M73:M89" si="13">K73/G73</f>
        <v>1.0983876461268189</v>
      </c>
      <c r="N73" s="50">
        <f t="shared" ref="N73:N85" si="14">J73/H73</f>
        <v>0.7696328180700075</v>
      </c>
      <c r="O73" s="50">
        <f t="shared" ref="O73:O89" si="15">K73/I73</f>
        <v>0.77263958439651559</v>
      </c>
      <c r="P73" s="49">
        <f t="shared" ref="P73:P89" si="16">J73-F73</f>
        <v>454883.17906999961</v>
      </c>
      <c r="Q73" s="49">
        <f t="shared" ref="Q73:Q89" si="17">K73-G73</f>
        <v>456533.48477000091</v>
      </c>
    </row>
    <row r="74" spans="2:17" s="15" customFormat="1" x14ac:dyDescent="0.3">
      <c r="B74" s="60" t="s">
        <v>140</v>
      </c>
      <c r="C74" s="48" t="s">
        <v>141</v>
      </c>
      <c r="D74" s="49">
        <v>1173116.831</v>
      </c>
      <c r="E74" s="49">
        <v>1169054.5689999999</v>
      </c>
      <c r="F74" s="49">
        <v>618472.47799000004</v>
      </c>
      <c r="G74" s="49">
        <v>628644.68114999996</v>
      </c>
      <c r="H74" s="49">
        <v>1134051.2084999999</v>
      </c>
      <c r="I74" s="49">
        <v>1126906.6085000001</v>
      </c>
      <c r="J74" s="49">
        <v>637135.11248000001</v>
      </c>
      <c r="K74" s="49">
        <v>649024.60592999996</v>
      </c>
      <c r="L74" s="50">
        <f t="shared" si="12"/>
        <v>1.0301753677878318</v>
      </c>
      <c r="M74" s="50">
        <f t="shared" si="13"/>
        <v>1.0324188295727219</v>
      </c>
      <c r="N74" s="50">
        <f t="shared" si="14"/>
        <v>0.56182217143680246</v>
      </c>
      <c r="O74" s="50">
        <f t="shared" si="15"/>
        <v>0.57593468796309744</v>
      </c>
      <c r="P74" s="49">
        <f t="shared" si="16"/>
        <v>18662.634489999968</v>
      </c>
      <c r="Q74" s="49">
        <f t="shared" si="17"/>
        <v>20379.924780000001</v>
      </c>
    </row>
    <row r="75" spans="2:17" s="15" customFormat="1" x14ac:dyDescent="0.3">
      <c r="B75" s="60" t="s">
        <v>142</v>
      </c>
      <c r="C75" s="48" t="s">
        <v>143</v>
      </c>
      <c r="D75" s="49">
        <v>282032.95251999999</v>
      </c>
      <c r="E75" s="49">
        <v>272082.821</v>
      </c>
      <c r="F75" s="49">
        <v>149485.57303</v>
      </c>
      <c r="G75" s="49">
        <v>178391.40752000001</v>
      </c>
      <c r="H75" s="49">
        <v>243767.50641</v>
      </c>
      <c r="I75" s="49">
        <v>235866.70668</v>
      </c>
      <c r="J75" s="49">
        <v>157221.34255999999</v>
      </c>
      <c r="K75" s="49">
        <v>170750.15148</v>
      </c>
      <c r="L75" s="50">
        <f t="shared" si="12"/>
        <v>1.0517492716735113</v>
      </c>
      <c r="M75" s="50">
        <f t="shared" si="13"/>
        <v>0.95716578423687071</v>
      </c>
      <c r="N75" s="50">
        <f t="shared" si="14"/>
        <v>0.64496431405244237</v>
      </c>
      <c r="O75" s="50">
        <f t="shared" si="15"/>
        <v>0.72392646628019641</v>
      </c>
      <c r="P75" s="49">
        <f t="shared" si="16"/>
        <v>7735.7695299999905</v>
      </c>
      <c r="Q75" s="49">
        <f t="shared" si="17"/>
        <v>-7641.2560400000075</v>
      </c>
    </row>
    <row r="76" spans="2:17" s="20" customFormat="1" x14ac:dyDescent="0.3">
      <c r="B76" s="61" t="s">
        <v>144</v>
      </c>
      <c r="C76" s="51" t="s">
        <v>145</v>
      </c>
      <c r="D76" s="52">
        <v>533357.40716000006</v>
      </c>
      <c r="E76" s="52">
        <v>366550.52799999999</v>
      </c>
      <c r="F76" s="52">
        <v>310425.81821</v>
      </c>
      <c r="G76" s="52">
        <v>193332.82248</v>
      </c>
      <c r="H76" s="52">
        <v>501405.35362999997</v>
      </c>
      <c r="I76" s="52">
        <v>366196.00101000001</v>
      </c>
      <c r="J76" s="52">
        <v>231167.02726</v>
      </c>
      <c r="K76" s="52">
        <v>188842.96924999999</v>
      </c>
      <c r="L76" s="53">
        <f t="shared" si="12"/>
        <v>0.74467719403293253</v>
      </c>
      <c r="M76" s="53">
        <f t="shared" si="13"/>
        <v>0.97677655985980094</v>
      </c>
      <c r="N76" s="53">
        <f t="shared" si="14"/>
        <v>0.46103821107299975</v>
      </c>
      <c r="O76" s="53">
        <f t="shared" si="15"/>
        <v>0.51568823452237289</v>
      </c>
      <c r="P76" s="52">
        <f t="shared" si="16"/>
        <v>-79258.790949999995</v>
      </c>
      <c r="Q76" s="52">
        <f t="shared" si="17"/>
        <v>-4489.8532300000079</v>
      </c>
    </row>
    <row r="77" spans="2:17" s="15" customFormat="1" x14ac:dyDescent="0.3">
      <c r="B77" s="60" t="s">
        <v>146</v>
      </c>
      <c r="C77" s="48" t="s">
        <v>147</v>
      </c>
      <c r="D77" s="49">
        <v>18688.796850000002</v>
      </c>
      <c r="E77" s="49">
        <v>0</v>
      </c>
      <c r="F77" s="49">
        <v>14324.356529999999</v>
      </c>
      <c r="G77" s="49">
        <v>0</v>
      </c>
      <c r="H77" s="49">
        <v>67790.59246</v>
      </c>
      <c r="I77" s="49">
        <v>0</v>
      </c>
      <c r="J77" s="49">
        <v>17194.32488</v>
      </c>
      <c r="K77" s="49">
        <v>0</v>
      </c>
      <c r="L77" s="50">
        <f t="shared" si="12"/>
        <v>1.2003558305735638</v>
      </c>
      <c r="M77" s="50">
        <v>0</v>
      </c>
      <c r="N77" s="50">
        <f t="shared" si="14"/>
        <v>0.25363880526852678</v>
      </c>
      <c r="O77" s="50">
        <v>0</v>
      </c>
      <c r="P77" s="49">
        <f t="shared" si="16"/>
        <v>2869.968350000001</v>
      </c>
      <c r="Q77" s="49">
        <f t="shared" si="17"/>
        <v>0</v>
      </c>
    </row>
    <row r="78" spans="2:17" s="15" customFormat="1" x14ac:dyDescent="0.3">
      <c r="B78" s="60" t="s">
        <v>148</v>
      </c>
      <c r="C78" s="48" t="s">
        <v>149</v>
      </c>
      <c r="D78" s="49">
        <v>334513.69731000002</v>
      </c>
      <c r="E78" s="49">
        <v>195591.45499999999</v>
      </c>
      <c r="F78" s="49">
        <v>171725.02205999999</v>
      </c>
      <c r="G78" s="49">
        <v>74861.228459999998</v>
      </c>
      <c r="H78" s="49">
        <v>278445.24338</v>
      </c>
      <c r="I78" s="49">
        <v>225204.92358999999</v>
      </c>
      <c r="J78" s="49">
        <v>91870.364650000003</v>
      </c>
      <c r="K78" s="49">
        <v>76746.052930000005</v>
      </c>
      <c r="L78" s="50">
        <f t="shared" si="12"/>
        <v>0.53498531284451312</v>
      </c>
      <c r="M78" s="50">
        <f t="shared" si="13"/>
        <v>1.0251775786849011</v>
      </c>
      <c r="N78" s="50">
        <f t="shared" si="14"/>
        <v>0.32994050655992929</v>
      </c>
      <c r="O78" s="50">
        <f t="shared" si="15"/>
        <v>0.3407831929541697</v>
      </c>
      <c r="P78" s="49">
        <f t="shared" si="16"/>
        <v>-79854.657409999985</v>
      </c>
      <c r="Q78" s="49">
        <f t="shared" si="17"/>
        <v>1884.8244700000068</v>
      </c>
    </row>
    <row r="79" spans="2:17" s="15" customFormat="1" x14ac:dyDescent="0.3">
      <c r="B79" s="60" t="s">
        <v>150</v>
      </c>
      <c r="C79" s="48" t="s">
        <v>151</v>
      </c>
      <c r="D79" s="49">
        <v>152827.973</v>
      </c>
      <c r="E79" s="49">
        <v>152827.973</v>
      </c>
      <c r="F79" s="49">
        <v>105222.98332</v>
      </c>
      <c r="G79" s="49">
        <v>105222.98332</v>
      </c>
      <c r="H79" s="49">
        <v>123089.443</v>
      </c>
      <c r="I79" s="49">
        <v>123089.443</v>
      </c>
      <c r="J79" s="49">
        <v>99298.888269999996</v>
      </c>
      <c r="K79" s="49">
        <v>99298.888269999996</v>
      </c>
      <c r="L79" s="50">
        <f t="shared" si="12"/>
        <v>0.94369960950466614</v>
      </c>
      <c r="M79" s="50">
        <f t="shared" si="13"/>
        <v>0.94369960950466614</v>
      </c>
      <c r="N79" s="50">
        <f t="shared" si="14"/>
        <v>0.80672140396313274</v>
      </c>
      <c r="O79" s="50">
        <f t="shared" si="15"/>
        <v>0.80672140396313274</v>
      </c>
      <c r="P79" s="49">
        <f t="shared" si="16"/>
        <v>-5924.0950500000035</v>
      </c>
      <c r="Q79" s="49">
        <f t="shared" si="17"/>
        <v>-5924.0950500000035</v>
      </c>
    </row>
    <row r="80" spans="2:17" s="15" customFormat="1" ht="24" x14ac:dyDescent="0.3">
      <c r="B80" s="60" t="s">
        <v>152</v>
      </c>
      <c r="C80" s="48" t="s">
        <v>153</v>
      </c>
      <c r="D80" s="49">
        <v>27326.94</v>
      </c>
      <c r="E80" s="49">
        <v>18131.099999999999</v>
      </c>
      <c r="F80" s="49">
        <v>19153.456300000002</v>
      </c>
      <c r="G80" s="49">
        <v>13248.610699999999</v>
      </c>
      <c r="H80" s="49">
        <v>32080.074789999999</v>
      </c>
      <c r="I80" s="49">
        <v>17901.634420000002</v>
      </c>
      <c r="J80" s="49">
        <v>22803.44946</v>
      </c>
      <c r="K80" s="49">
        <v>12798.028050000001</v>
      </c>
      <c r="L80" s="50">
        <f t="shared" si="12"/>
        <v>1.1905657706280406</v>
      </c>
      <c r="M80" s="50">
        <f t="shared" si="13"/>
        <v>0.96599019623997262</v>
      </c>
      <c r="N80" s="50">
        <f t="shared" si="14"/>
        <v>0.71082906163012727</v>
      </c>
      <c r="O80" s="50">
        <f t="shared" si="15"/>
        <v>0.71490835695437016</v>
      </c>
      <c r="P80" s="49">
        <f t="shared" si="16"/>
        <v>3649.9931599999982</v>
      </c>
      <c r="Q80" s="49">
        <f t="shared" si="17"/>
        <v>-450.58264999999847</v>
      </c>
    </row>
    <row r="81" spans="2:17" s="20" customFormat="1" x14ac:dyDescent="0.3">
      <c r="B81" s="61" t="s">
        <v>154</v>
      </c>
      <c r="C81" s="51" t="s">
        <v>155</v>
      </c>
      <c r="D81" s="52">
        <v>38048.660000000003</v>
      </c>
      <c r="E81" s="52">
        <v>21416.9</v>
      </c>
      <c r="F81" s="52">
        <v>24092.779600000002</v>
      </c>
      <c r="G81" s="52">
        <v>14002.073</v>
      </c>
      <c r="H81" s="52">
        <v>33831.851889999998</v>
      </c>
      <c r="I81" s="52">
        <v>17531.89</v>
      </c>
      <c r="J81" s="52">
        <v>24451.916579999997</v>
      </c>
      <c r="K81" s="52">
        <v>13771.52</v>
      </c>
      <c r="L81" s="53">
        <f t="shared" si="12"/>
        <v>1.0149064153643772</v>
      </c>
      <c r="M81" s="53">
        <f t="shared" si="13"/>
        <v>0.98353436666127936</v>
      </c>
      <c r="N81" s="53">
        <f t="shared" si="14"/>
        <v>0.72274839283117942</v>
      </c>
      <c r="O81" s="53">
        <f t="shared" si="15"/>
        <v>0.78551257166226807</v>
      </c>
      <c r="P81" s="52">
        <f t="shared" si="16"/>
        <v>359.13697999999567</v>
      </c>
      <c r="Q81" s="52">
        <f t="shared" si="17"/>
        <v>-230.55299999999988</v>
      </c>
    </row>
    <row r="82" spans="2:17" s="15" customFormat="1" x14ac:dyDescent="0.3">
      <c r="B82" s="60" t="s">
        <v>156</v>
      </c>
      <c r="C82" s="48" t="s">
        <v>157</v>
      </c>
      <c r="D82" s="49">
        <v>1605.6</v>
      </c>
      <c r="E82" s="49">
        <v>0</v>
      </c>
      <c r="F82" s="49">
        <v>854.28945999999996</v>
      </c>
      <c r="G82" s="49">
        <v>0</v>
      </c>
      <c r="H82" s="49">
        <v>1418.6588899999999</v>
      </c>
      <c r="I82" s="49">
        <v>0</v>
      </c>
      <c r="J82" s="49">
        <v>944.75889000000006</v>
      </c>
      <c r="K82" s="49">
        <v>0</v>
      </c>
      <c r="L82" s="50">
        <f t="shared" si="12"/>
        <v>1.1059002062368886</v>
      </c>
      <c r="M82" s="50">
        <v>0</v>
      </c>
      <c r="N82" s="50">
        <f t="shared" si="14"/>
        <v>0.66595211622717854</v>
      </c>
      <c r="O82" s="50">
        <v>0</v>
      </c>
      <c r="P82" s="49">
        <f t="shared" si="16"/>
        <v>90.469430000000102</v>
      </c>
      <c r="Q82" s="49">
        <f t="shared" si="17"/>
        <v>0</v>
      </c>
    </row>
    <row r="83" spans="2:17" s="15" customFormat="1" x14ac:dyDescent="0.3">
      <c r="B83" s="60" t="s">
        <v>158</v>
      </c>
      <c r="C83" s="48" t="s">
        <v>159</v>
      </c>
      <c r="D83" s="49">
        <v>36443.06</v>
      </c>
      <c r="E83" s="49">
        <v>21416.9</v>
      </c>
      <c r="F83" s="49">
        <v>23238.490140000002</v>
      </c>
      <c r="G83" s="49">
        <v>14002.073</v>
      </c>
      <c r="H83" s="49">
        <v>32413.192999999999</v>
      </c>
      <c r="I83" s="49">
        <v>17531.89</v>
      </c>
      <c r="J83" s="49">
        <v>23507.15769</v>
      </c>
      <c r="K83" s="49">
        <v>13771.52</v>
      </c>
      <c r="L83" s="50">
        <f t="shared" si="12"/>
        <v>1.0115613169522379</v>
      </c>
      <c r="M83" s="50">
        <f t="shared" si="13"/>
        <v>0.98353436666127936</v>
      </c>
      <c r="N83" s="50">
        <f t="shared" si="14"/>
        <v>0.72523424921450963</v>
      </c>
      <c r="O83" s="50">
        <f t="shared" si="15"/>
        <v>0.78551257166226807</v>
      </c>
      <c r="P83" s="49">
        <f t="shared" si="16"/>
        <v>268.6675499999983</v>
      </c>
      <c r="Q83" s="49">
        <f t="shared" si="17"/>
        <v>-230.55299999999988</v>
      </c>
    </row>
    <row r="84" spans="2:17" s="20" customFormat="1" ht="22.8" x14ac:dyDescent="0.3">
      <c r="B84" s="61" t="s">
        <v>160</v>
      </c>
      <c r="C84" s="51" t="s">
        <v>161</v>
      </c>
      <c r="D84" s="52">
        <v>1065081.0422400001</v>
      </c>
      <c r="E84" s="52">
        <v>1053840.0619999999</v>
      </c>
      <c r="F84" s="52">
        <v>709165.60748000001</v>
      </c>
      <c r="G84" s="52">
        <v>701787.81076000002</v>
      </c>
      <c r="H84" s="52">
        <v>1583595.875</v>
      </c>
      <c r="I84" s="52">
        <v>1549099.5</v>
      </c>
      <c r="J84" s="52">
        <v>1032826.0053099999</v>
      </c>
      <c r="K84" s="52">
        <v>1019758.3592899999</v>
      </c>
      <c r="L84" s="53">
        <f t="shared" si="12"/>
        <v>1.4563960722518934</v>
      </c>
      <c r="M84" s="53">
        <f t="shared" si="13"/>
        <v>1.4530864509967112</v>
      </c>
      <c r="N84" s="53">
        <f t="shared" si="14"/>
        <v>0.65220301569047712</v>
      </c>
      <c r="O84" s="53">
        <f t="shared" si="15"/>
        <v>0.65829106477021004</v>
      </c>
      <c r="P84" s="52">
        <f t="shared" si="16"/>
        <v>323660.39782999991</v>
      </c>
      <c r="Q84" s="52">
        <f t="shared" si="17"/>
        <v>317970.54852999991</v>
      </c>
    </row>
    <row r="85" spans="2:17" s="15" customFormat="1" ht="24" x14ac:dyDescent="0.3">
      <c r="B85" s="60" t="s">
        <v>162</v>
      </c>
      <c r="C85" s="48" t="s">
        <v>163</v>
      </c>
      <c r="D85" s="49">
        <v>1065081.0422400001</v>
      </c>
      <c r="E85" s="49">
        <v>1053840.0619999999</v>
      </c>
      <c r="F85" s="49">
        <v>709165.60748000001</v>
      </c>
      <c r="G85" s="49">
        <v>701787.81076000002</v>
      </c>
      <c r="H85" s="49">
        <v>1583595.875</v>
      </c>
      <c r="I85" s="49">
        <v>1549099.5</v>
      </c>
      <c r="J85" s="49">
        <v>1032826.0053099999</v>
      </c>
      <c r="K85" s="49">
        <v>1019758.3592899999</v>
      </c>
      <c r="L85" s="50">
        <f t="shared" si="12"/>
        <v>1.4563960722518934</v>
      </c>
      <c r="M85" s="50">
        <f t="shared" si="13"/>
        <v>1.4530864509967112</v>
      </c>
      <c r="N85" s="50">
        <f t="shared" si="14"/>
        <v>0.65220301569047712</v>
      </c>
      <c r="O85" s="50">
        <f t="shared" si="15"/>
        <v>0.65829106477021004</v>
      </c>
      <c r="P85" s="49">
        <f t="shared" si="16"/>
        <v>323660.39782999991</v>
      </c>
      <c r="Q85" s="49">
        <f t="shared" si="17"/>
        <v>317970.54852999991</v>
      </c>
    </row>
    <row r="86" spans="2:17" s="20" customFormat="1" ht="45.6" x14ac:dyDescent="0.3">
      <c r="B86" s="61" t="s">
        <v>164</v>
      </c>
      <c r="C86" s="51" t="s">
        <v>165</v>
      </c>
      <c r="D86" s="52">
        <v>0</v>
      </c>
      <c r="E86" s="52">
        <v>2329105.69508</v>
      </c>
      <c r="F86" s="52">
        <v>286.38200000000001</v>
      </c>
      <c r="G86" s="52">
        <v>1908111.4304500001</v>
      </c>
      <c r="H86" s="52">
        <v>0</v>
      </c>
      <c r="I86" s="52">
        <v>2313989.1900800001</v>
      </c>
      <c r="J86" s="52">
        <v>0</v>
      </c>
      <c r="K86" s="52">
        <v>1702240.97924</v>
      </c>
      <c r="L86" s="53">
        <f t="shared" si="12"/>
        <v>0</v>
      </c>
      <c r="M86" s="53">
        <f t="shared" si="13"/>
        <v>0.89210774175727847</v>
      </c>
      <c r="N86" s="53">
        <v>0</v>
      </c>
      <c r="O86" s="53">
        <f t="shared" si="15"/>
        <v>0.73563048027080435</v>
      </c>
      <c r="P86" s="52">
        <f t="shared" si="16"/>
        <v>-286.38200000000001</v>
      </c>
      <c r="Q86" s="52">
        <f t="shared" si="17"/>
        <v>-205870.45121000009</v>
      </c>
    </row>
    <row r="87" spans="2:17" s="15" customFormat="1" ht="36" x14ac:dyDescent="0.3">
      <c r="B87" s="60" t="s">
        <v>166</v>
      </c>
      <c r="C87" s="48" t="s">
        <v>167</v>
      </c>
      <c r="D87" s="49">
        <v>0</v>
      </c>
      <c r="E87" s="49">
        <v>1481855.9</v>
      </c>
      <c r="F87" s="49">
        <v>15.382</v>
      </c>
      <c r="G87" s="49">
        <v>1284685.1680000001</v>
      </c>
      <c r="H87" s="49">
        <v>0</v>
      </c>
      <c r="I87" s="49">
        <v>1766128</v>
      </c>
      <c r="J87" s="49">
        <v>0</v>
      </c>
      <c r="K87" s="49">
        <v>1443039.5381500002</v>
      </c>
      <c r="L87" s="50">
        <f t="shared" si="12"/>
        <v>0</v>
      </c>
      <c r="M87" s="50">
        <f t="shared" si="13"/>
        <v>1.1232631730282419</v>
      </c>
      <c r="N87" s="50">
        <v>0</v>
      </c>
      <c r="O87" s="50">
        <f t="shared" si="15"/>
        <v>0.81706396034149287</v>
      </c>
      <c r="P87" s="49">
        <f t="shared" si="16"/>
        <v>-15.382</v>
      </c>
      <c r="Q87" s="49">
        <f t="shared" si="17"/>
        <v>158354.37015000009</v>
      </c>
    </row>
    <row r="88" spans="2:17" s="16" customFormat="1" x14ac:dyDescent="0.3">
      <c r="B88" s="62" t="s">
        <v>168</v>
      </c>
      <c r="C88" s="26" t="s">
        <v>169</v>
      </c>
      <c r="D88" s="30">
        <v>0</v>
      </c>
      <c r="E88" s="30">
        <v>597776</v>
      </c>
      <c r="F88" s="30">
        <v>0</v>
      </c>
      <c r="G88" s="30">
        <v>439988.85444999998</v>
      </c>
      <c r="H88" s="30">
        <v>0</v>
      </c>
      <c r="I88" s="30">
        <v>301298.2</v>
      </c>
      <c r="J88" s="30">
        <v>0</v>
      </c>
      <c r="K88" s="30">
        <v>152367.6</v>
      </c>
      <c r="L88" s="31">
        <v>0</v>
      </c>
      <c r="M88" s="31">
        <f t="shared" si="13"/>
        <v>0.34629877202336029</v>
      </c>
      <c r="N88" s="31">
        <v>0</v>
      </c>
      <c r="O88" s="31">
        <f t="shared" si="15"/>
        <v>0.50570365173107568</v>
      </c>
      <c r="P88" s="30">
        <f t="shared" si="16"/>
        <v>0</v>
      </c>
      <c r="Q88" s="30">
        <f t="shared" si="17"/>
        <v>-287621.25445000001</v>
      </c>
    </row>
    <row r="89" spans="2:17" s="16" customFormat="1" ht="20.399999999999999" customHeight="1" x14ac:dyDescent="0.3">
      <c r="B89" s="62" t="s">
        <v>170</v>
      </c>
      <c r="C89" s="26" t="s">
        <v>171</v>
      </c>
      <c r="D89" s="30">
        <v>0</v>
      </c>
      <c r="E89" s="30">
        <v>249473.79508000001</v>
      </c>
      <c r="F89" s="30">
        <v>271</v>
      </c>
      <c r="G89" s="30">
        <v>183437.408</v>
      </c>
      <c r="H89" s="30">
        <v>0</v>
      </c>
      <c r="I89" s="30">
        <v>246562.99008000002</v>
      </c>
      <c r="J89" s="30">
        <v>0</v>
      </c>
      <c r="K89" s="30">
        <v>106833.84109</v>
      </c>
      <c r="L89" s="31">
        <f t="shared" si="12"/>
        <v>0</v>
      </c>
      <c r="M89" s="31">
        <f t="shared" si="13"/>
        <v>0.58239942580305104</v>
      </c>
      <c r="N89" s="31">
        <v>0</v>
      </c>
      <c r="O89" s="31">
        <f t="shared" si="15"/>
        <v>0.43329228387170604</v>
      </c>
      <c r="P89" s="30">
        <f t="shared" si="16"/>
        <v>-271</v>
      </c>
      <c r="Q89" s="30">
        <f t="shared" si="17"/>
        <v>-76603.566909999994</v>
      </c>
    </row>
    <row r="90" spans="2:17" s="16" customFormat="1" x14ac:dyDescent="0.3">
      <c r="B90" s="17"/>
      <c r="C90" s="1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</sheetData>
  <mergeCells count="12">
    <mergeCell ref="A2:O2"/>
    <mergeCell ref="D4:G4"/>
    <mergeCell ref="H4:Q4"/>
    <mergeCell ref="D5:E5"/>
    <mergeCell ref="F5:G5"/>
    <mergeCell ref="H5:I5"/>
    <mergeCell ref="J5:K5"/>
    <mergeCell ref="L5:M5"/>
    <mergeCell ref="N5:O5"/>
    <mergeCell ref="P5:Q5"/>
    <mergeCell ref="C4:C6"/>
    <mergeCell ref="B4:B6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Восстановлен_Лист_1</vt:lpstr>
      <vt:lpstr>Восстановлен_Лист_1!Заголовки_для_печати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Izmailova</dc:creator>
  <cp:lastModifiedBy>USER</cp:lastModifiedBy>
  <cp:lastPrinted>2015-11-04T23:58:09Z</cp:lastPrinted>
  <dcterms:created xsi:type="dcterms:W3CDTF">2015-10-19T01:35:19Z</dcterms:created>
  <dcterms:modified xsi:type="dcterms:W3CDTF">2015-11-05T00:58:17Z</dcterms:modified>
</cp:coreProperties>
</file>